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featurePropertyBag/featurePropertyBag.xml" ContentType="application/vnd.ms-excel.featurepropertyba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hidePivotFieldList="1"/>
  <mc:AlternateContent xmlns:mc="http://schemas.openxmlformats.org/markup-compatibility/2006">
    <mc:Choice Requires="x15">
      <x15ac:absPath xmlns:x15ac="http://schemas.microsoft.com/office/spreadsheetml/2010/11/ac" url="C:\Users\thuva\Downloads\"/>
    </mc:Choice>
  </mc:AlternateContent>
  <xr:revisionPtr revIDLastSave="0" documentId="13_ncr:1_{3596FC03-64C3-48DD-9565-8FAD21689C9E}" xr6:coauthVersionLast="47" xr6:coauthVersionMax="47" xr10:uidLastSave="{00000000-0000-0000-0000-000000000000}"/>
  <workbookProtection workbookAlgorithmName="SHA-512" workbookHashValue="78t7/bwM/8D49oGMpuN9KZJSuaTHvr4uQlBxf1PSSqPWoATkeQD8wtQxWLTEKwCsMa85dhEIQJpYczLFigzCAQ==" workbookSaltValue="1/sinmv28QcvphIMGVns/w==" workbookSpinCount="100000" lockStructure="1"/>
  <bookViews>
    <workbookView xWindow="-110" yWindow="-110" windowWidth="29020" windowHeight="15700" xr2:uid="{00000000-000D-0000-FFFF-FFFF00000000}"/>
  </bookViews>
  <sheets>
    <sheet name="Budget previsionnel (pwd MBP)" sheetId="3" r:id="rId1"/>
    <sheet name="Tarifs 2025 (pwd MBP)" sheetId="4" r:id="rId2"/>
  </sheets>
  <definedNames>
    <definedName name="GONFLAGE_AIR">'Tarifs 2025 (pwd MBP)'!$B$12</definedName>
    <definedName name="GONFLAGE_NITROX__40">'Tarifs 2025 (pwd MBP)'!$B$14</definedName>
    <definedName name="NUITEE">'Tarifs 2025 (pwd MBP)'!$B$25</definedName>
    <definedName name="PETIT_DEJEUNER">'Tarifs 2025 (pwd MBP)'!$B$26</definedName>
    <definedName name="PLONGEE_AUTONOME">'Tarifs 2025 (pwd MBP)'!$B$8</definedName>
    <definedName name="PLONGEE_ENCADRANT">'Tarifs 2025 (pwd MBP)'!$B$9</definedName>
    <definedName name="REPAS">'Tarifs 2025 (pwd MBP)'!$B$28</definedName>
    <definedName name="_xlnm.Print_Area" localSheetId="0">'Budget previsionnel (pwd MBP)'!$A$1:$X$40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5" i="3" l="1"/>
  <c r="V15" i="3"/>
  <c r="R15" i="3"/>
  <c r="F15" i="3"/>
  <c r="E15" i="3"/>
  <c r="H15" i="3"/>
  <c r="U15" i="3"/>
  <c r="T15" i="3"/>
  <c r="S15" i="3"/>
  <c r="Q15" i="3"/>
  <c r="P15" i="3"/>
  <c r="O15" i="3"/>
  <c r="N15" i="3"/>
  <c r="M15" i="3"/>
  <c r="K15" i="3"/>
  <c r="J15" i="3"/>
  <c r="I15" i="3"/>
  <c r="G15" i="3"/>
  <c r="D15" i="3"/>
  <c r="C15" i="3"/>
  <c r="R6" i="3"/>
  <c r="L6" i="3"/>
  <c r="H6" i="3"/>
  <c r="U6" i="3"/>
  <c r="Q6" i="3"/>
  <c r="K6" i="3"/>
  <c r="G6" i="3"/>
  <c r="T6" i="3"/>
  <c r="P6" i="3"/>
  <c r="J6" i="3"/>
  <c r="F6" i="3"/>
  <c r="O6" i="3"/>
  <c r="E6" i="3"/>
  <c r="N6" i="3"/>
  <c r="D6" i="3"/>
  <c r="S6" i="3"/>
  <c r="M6" i="3"/>
  <c r="I6" i="3"/>
  <c r="C6" i="3"/>
  <c r="X7" i="3" s="1"/>
  <c r="D33" i="3"/>
  <c r="E33" i="3"/>
  <c r="F33" i="3"/>
  <c r="G33" i="3"/>
  <c r="H33" i="3"/>
  <c r="I33" i="3"/>
  <c r="J33" i="3"/>
  <c r="K33" i="3"/>
  <c r="L33" i="3"/>
  <c r="M33" i="3"/>
  <c r="N33" i="3"/>
  <c r="O33" i="3"/>
  <c r="P33" i="3"/>
  <c r="Q33" i="3"/>
  <c r="R33" i="3"/>
  <c r="S33" i="3"/>
  <c r="T33" i="3"/>
  <c r="T35" i="3" s="1"/>
  <c r="U33" i="3"/>
  <c r="V33" i="3"/>
  <c r="D34" i="3"/>
  <c r="E34" i="3"/>
  <c r="F34" i="3"/>
  <c r="G34" i="3"/>
  <c r="H34" i="3"/>
  <c r="I34" i="3"/>
  <c r="J34" i="3"/>
  <c r="K34" i="3"/>
  <c r="L34" i="3"/>
  <c r="M34" i="3"/>
  <c r="N34" i="3"/>
  <c r="O34" i="3"/>
  <c r="O35" i="3" s="1"/>
  <c r="P34" i="3"/>
  <c r="Q34" i="3"/>
  <c r="R34" i="3"/>
  <c r="S34" i="3"/>
  <c r="T34" i="3"/>
  <c r="U34" i="3"/>
  <c r="V34" i="3"/>
  <c r="C34" i="3"/>
  <c r="C33" i="3"/>
  <c r="X31" i="3"/>
  <c r="X17" i="3"/>
  <c r="X18" i="3"/>
  <c r="X19" i="3"/>
  <c r="X20" i="3"/>
  <c r="X21" i="3"/>
  <c r="X22" i="3"/>
  <c r="X23" i="3"/>
  <c r="X24" i="3"/>
  <c r="X25" i="3"/>
  <c r="X26" i="3"/>
  <c r="X27" i="3"/>
  <c r="X28" i="3"/>
  <c r="X29" i="3"/>
  <c r="X30" i="3"/>
  <c r="X32" i="3"/>
  <c r="X16" i="3"/>
  <c r="X8" i="3"/>
  <c r="X9" i="3"/>
  <c r="X10" i="3"/>
  <c r="X11" i="3"/>
  <c r="X12" i="3"/>
  <c r="X13" i="3"/>
  <c r="X14" i="3"/>
  <c r="G35" i="3" l="1"/>
  <c r="H35" i="3"/>
  <c r="X35" i="3"/>
  <c r="Q35" i="3"/>
  <c r="P35" i="3"/>
  <c r="L35" i="3"/>
  <c r="K35" i="3"/>
  <c r="N35" i="3"/>
  <c r="F35" i="3"/>
  <c r="R35" i="3"/>
  <c r="J35" i="3"/>
  <c r="U35" i="3"/>
  <c r="E35" i="3"/>
  <c r="L40" i="3" s="1"/>
  <c r="V35" i="3"/>
  <c r="D35" i="3"/>
  <c r="S35" i="3"/>
  <c r="M35" i="3"/>
  <c r="I35" i="3"/>
  <c r="C35" i="3"/>
  <c r="L38" i="3" l="1"/>
  <c r="L39" i="3"/>
</calcChain>
</file>

<file path=xl/sharedStrings.xml><?xml version="1.0" encoding="utf-8"?>
<sst xmlns="http://schemas.openxmlformats.org/spreadsheetml/2006/main" count="87" uniqueCount="65">
  <si>
    <t>participants</t>
  </si>
  <si>
    <t>VENDREDI</t>
  </si>
  <si>
    <t>SAMEDI</t>
  </si>
  <si>
    <t>Petit déjeuner</t>
  </si>
  <si>
    <t>DIMANCHE</t>
  </si>
  <si>
    <t>TOTAL GENERAL</t>
  </si>
  <si>
    <t>SECURITE SURFACE</t>
  </si>
  <si>
    <t>BAPTEME</t>
  </si>
  <si>
    <t>RANDONNEE SUBAQUATIQUE</t>
  </si>
  <si>
    <t>PASS DECOUVERTE</t>
  </si>
  <si>
    <t>PLONGEE AUTONOME</t>
  </si>
  <si>
    <t>PLONGEE ENCADRANT</t>
  </si>
  <si>
    <t>PACK 10 PLONGEES (SECU. OFFERTE)</t>
  </si>
  <si>
    <t>ENCADREMENT TECHNIQUE</t>
  </si>
  <si>
    <t>GONFLAGE AIR</t>
  </si>
  <si>
    <t>GONFLAGE AIR 5 (BI BLOCK)</t>
  </si>
  <si>
    <t>GONFLAGE NITROX &lt;40%</t>
  </si>
  <si>
    <t>GONFLAGE NITROX &gt;40%</t>
  </si>
  <si>
    <t>S80 à OXYGENE PUR</t>
  </si>
  <si>
    <t>BIDON DE CHAUX</t>
  </si>
  <si>
    <t>BLOC (2 ET 3 Litres)</t>
  </si>
  <si>
    <t>LICENCE FFESSM ADULTE</t>
  </si>
  <si>
    <t>LICENCE FFESSM JEUNE</t>
  </si>
  <si>
    <t>LICENCE ENFANT</t>
  </si>
  <si>
    <t>CARTE CMAS</t>
  </si>
  <si>
    <t>FORFAIT MAITAI</t>
  </si>
  <si>
    <t>NUITEE</t>
  </si>
  <si>
    <t>PETIT DEJEUNER</t>
  </si>
  <si>
    <t>NUITEE EN VAN/CAMPING CAR</t>
  </si>
  <si>
    <t>(accès aux douches)</t>
  </si>
  <si>
    <t>REPAS</t>
  </si>
  <si>
    <t>SET COUVERTS</t>
  </si>
  <si>
    <t>FORFAIT SCAPHANDRE</t>
  </si>
  <si>
    <t>la journée</t>
  </si>
  <si>
    <t>LOCATION COMBINAISON ETANCHE (1 plongée)</t>
  </si>
  <si>
    <t>la demie journée</t>
  </si>
  <si>
    <t>LOCATION COMBINAISON SEMI-ETANCHE</t>
  </si>
  <si>
    <t>LOCATION COMBINAISON HUMIDE</t>
  </si>
  <si>
    <t>LOCATION GILET/STAB.</t>
  </si>
  <si>
    <t>LOCATION DETENDEUR</t>
  </si>
  <si>
    <t>LOCATION ORDINATEUR</t>
  </si>
  <si>
    <t>LOCATION BLOC</t>
  </si>
  <si>
    <t>LOCATION BLOC NITROX (oxyclean)</t>
  </si>
  <si>
    <t>LOCATION PALMES</t>
  </si>
  <si>
    <t>LOCATION MASQUE</t>
  </si>
  <si>
    <t>Gonflage air</t>
  </si>
  <si>
    <t>Nombre de repas</t>
  </si>
  <si>
    <t>Places de couchages</t>
  </si>
  <si>
    <t>Nombre de petits déjeuners</t>
  </si>
  <si>
    <t>INTENDANCE</t>
  </si>
  <si>
    <r>
      <t xml:space="preserve">FICHE "BUDGET PREVISIONNEL WEEK END"- SORTIE BECON LES GRANITS </t>
    </r>
    <r>
      <rPr>
        <sz val="11"/>
        <color theme="1"/>
        <rFont val="Calibri"/>
        <family val="2"/>
        <scheme val="minor"/>
      </rPr>
      <t>(fiche rev 2025 03)</t>
    </r>
  </si>
  <si>
    <t>Cette fiche a pour vocation d'aider les clubs/les groupes à préparer leur budget pour une sortie plongée à Bécon. Ce n'est en aucun cas un devis, ni un engagement de prix. La facturation sera faite en fonction du réel constaté lors de la sortie et des prix du moment.</t>
  </si>
  <si>
    <t>Tarifs indicatifs et non contractuels</t>
  </si>
  <si>
    <t>Nom</t>
  </si>
  <si>
    <t>Valeur</t>
  </si>
  <si>
    <t>Commentaires</t>
  </si>
  <si>
    <t>ENCADRANTS</t>
  </si>
  <si>
    <t>STAGIAIRES / AUTONOMES</t>
  </si>
  <si>
    <t>TOTAL ENCADRANTS</t>
  </si>
  <si>
    <t>TOTAL STAGIAIRES/AUTONOMES</t>
  </si>
  <si>
    <t>Plongée</t>
  </si>
  <si>
    <t>Repas soir</t>
  </si>
  <si>
    <t>Repas midi</t>
  </si>
  <si>
    <t>Gonflage nitrox &lt;40</t>
  </si>
  <si>
    <t>Nuitée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</si>
</sst>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#,##0.00\ &quot;€&quot;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rgb="FFFFFF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rgb="FF444444"/>
      <name val="Arial"/>
      <family val="2"/>
    </font>
    <font>
      <b/>
      <sz val="11"/>
      <color rgb="FF92D05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Arial"/>
      <family val="2"/>
    </font>
    <font>
      <b/>
      <sz val="14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72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7">
    <xf numFmtId="0" fontId="0" fillId="0" borderId="0" xfId="0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9" fillId="6" borderId="1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65" fontId="2" fillId="0" borderId="0" xfId="0" applyNumberFormat="1" applyFont="1" applyAlignment="1">
      <alignment horizontal="center" vertical="center"/>
    </xf>
    <xf numFmtId="0" fontId="11" fillId="0" borderId="0" xfId="0" applyFont="1"/>
    <xf numFmtId="164" fontId="10" fillId="2" borderId="9" xfId="1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165" fontId="12" fillId="5" borderId="0" xfId="0" applyNumberFormat="1" applyFont="1" applyFill="1" applyAlignment="1">
      <alignment horizontal="center" vertical="center"/>
    </xf>
    <xf numFmtId="1" fontId="8" fillId="0" borderId="6" xfId="0" applyNumberFormat="1" applyFont="1" applyBorder="1" applyAlignment="1">
      <alignment horizontal="center" vertical="center"/>
    </xf>
    <xf numFmtId="1" fontId="8" fillId="0" borderId="11" xfId="0" applyNumberFormat="1" applyFont="1" applyBorder="1" applyAlignment="1">
      <alignment horizontal="center" vertical="center"/>
    </xf>
    <xf numFmtId="165" fontId="9" fillId="6" borderId="10" xfId="0" applyNumberFormat="1" applyFont="1" applyFill="1" applyBorder="1" applyAlignment="1">
      <alignment horizontal="right" vertical="center" wrapText="1"/>
    </xf>
    <xf numFmtId="0" fontId="14" fillId="8" borderId="0" xfId="0" applyFont="1" applyFill="1" applyAlignment="1">
      <alignment horizontal="center" vertical="center"/>
    </xf>
    <xf numFmtId="0" fontId="11" fillId="2" borderId="0" xfId="0" applyFont="1" applyFill="1"/>
    <xf numFmtId="0" fontId="13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/>
    </xf>
    <xf numFmtId="0" fontId="11" fillId="2" borderId="0" xfId="0" applyFont="1" applyFill="1" applyAlignment="1">
      <alignment vertical="center" wrapText="1"/>
    </xf>
    <xf numFmtId="0" fontId="0" fillId="2" borderId="0" xfId="0" applyFill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164" fontId="10" fillId="2" borderId="9" xfId="1" applyFont="1" applyFill="1" applyBorder="1" applyAlignment="1" applyProtection="1">
      <alignment horizontal="center" vertical="center"/>
    </xf>
    <xf numFmtId="164" fontId="5" fillId="2" borderId="0" xfId="1" applyFont="1" applyFill="1" applyAlignment="1" applyProtection="1">
      <alignment horizontal="center" vertical="center"/>
    </xf>
    <xf numFmtId="0" fontId="3" fillId="0" borderId="9" xfId="0" applyFont="1" applyBorder="1" applyAlignment="1" applyProtection="1">
      <alignment horizontal="center" vertical="center"/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0" xfId="0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center" vertical="center"/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5" borderId="0" xfId="0" applyFill="1"/>
    <xf numFmtId="0" fontId="6" fillId="0" borderId="0" xfId="0" applyFont="1"/>
    <xf numFmtId="0" fontId="6" fillId="0" borderId="0" xfId="0" applyFont="1" applyAlignment="1">
      <alignment horizontal="center"/>
    </xf>
    <xf numFmtId="0" fontId="18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 wrapText="1"/>
    </xf>
    <xf numFmtId="0" fontId="16" fillId="5" borderId="0" xfId="0" applyFont="1" applyFill="1" applyAlignment="1">
      <alignment horizontal="center"/>
    </xf>
    <xf numFmtId="0" fontId="2" fillId="4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textRotation="90"/>
    </xf>
    <xf numFmtId="0" fontId="11" fillId="0" borderId="9" xfId="0" applyFont="1" applyBorder="1" applyAlignment="1">
      <alignment horizontal="center" vertical="center" textRotation="90"/>
    </xf>
    <xf numFmtId="0" fontId="11" fillId="0" borderId="13" xfId="0" applyFont="1" applyBorder="1" applyAlignment="1">
      <alignment horizontal="center" vertical="center" textRotation="90"/>
    </xf>
    <xf numFmtId="0" fontId="15" fillId="7" borderId="0" xfId="0" applyFont="1" applyFill="1" applyAlignment="1">
      <alignment horizontal="center"/>
    </xf>
  </cellXfs>
  <cellStyles count="2">
    <cellStyle name="Millier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22/11/relationships/FeaturePropertyBag" Target="featurePropertyBag/featurePropertyBag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38099</xdr:colOff>
      <xdr:row>0</xdr:row>
      <xdr:rowOff>0</xdr:rowOff>
    </xdr:from>
    <xdr:to>
      <xdr:col>1</xdr:col>
      <xdr:colOff>1657078</xdr:colOff>
      <xdr:row>3</xdr:row>
      <xdr:rowOff>219075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0EE784DB-D4F6-F62A-36C0-720E9A981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9" y="0"/>
          <a:ext cx="1618979" cy="1428750"/>
        </a:xfrm>
        <a:prstGeom prst="rect">
          <a:avLst/>
        </a:prstGeom>
      </xdr:spPr>
    </xdr:pic>
    <xdr:clientData/>
  </xdr:twoCellAnchor>
  <xdr:twoCellAnchor>
    <xdr:from>
      <xdr:col>12</xdr:col>
      <xdr:colOff>260350</xdr:colOff>
      <xdr:row>36</xdr:row>
      <xdr:rowOff>38100</xdr:rowOff>
    </xdr:from>
    <xdr:to>
      <xdr:col>21</xdr:col>
      <xdr:colOff>44450</xdr:colOff>
      <xdr:row>39</xdr:row>
      <xdr:rowOff>285750</xdr:rowOff>
    </xdr:to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5649BABA-6C37-62E1-9519-F866AF38FE24}"/>
            </a:ext>
          </a:extLst>
        </xdr:cNvPr>
        <xdr:cNvSpPr txBox="1"/>
      </xdr:nvSpPr>
      <xdr:spPr>
        <a:xfrm>
          <a:off x="9036050" y="8001000"/>
          <a:ext cx="5651500" cy="1174750"/>
        </a:xfrm>
        <a:prstGeom prst="rect">
          <a:avLst/>
        </a:prstGeom>
        <a:solidFill>
          <a:schemeClr val="lt1"/>
        </a:solidFill>
        <a:ln w="254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fr-FR" sz="1400" b="1">
              <a:solidFill>
                <a:srgbClr val="FF0000"/>
              </a:solidFill>
            </a:rPr>
            <a:t>Attention: </a:t>
          </a:r>
          <a:r>
            <a:rPr lang="fr-FR" sz="1100"/>
            <a:t>cette fiche ne prends pas en compte les dépenses communes, comme par exemple la sécurité surface,  ni les dépenses spécifiques, comme par exemple les gonflages nitrox à plus de 40%, ou des baptêmes, ou des locations, ou des prises de licences,</a:t>
          </a:r>
          <a:r>
            <a:rPr lang="fr-FR" sz="1100" baseline="0"/>
            <a:t> ou </a:t>
          </a:r>
          <a:r>
            <a:rPr lang="fr-FR" sz="1100"/>
            <a:t>.....</a:t>
          </a:r>
        </a:p>
        <a:p>
          <a:r>
            <a:rPr lang="fr-FR" sz="1100"/>
            <a:t>Pensez à ajuster votre budget prévisionnel en fonction</a:t>
          </a:r>
          <a:r>
            <a:rPr lang="fr-FR" sz="1100" baseline="0"/>
            <a:t> de ces divers éléments.</a:t>
          </a:r>
          <a:endParaRPr lang="fr-FR" sz="1100"/>
        </a:p>
      </xdr:txBody>
    </xdr:sp>
    <xdr:clientData/>
  </xdr:twoCellAnchor>
</xdr:wsDr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40"/>
  <sheetViews>
    <sheetView tabSelected="1" workbookViewId="0">
      <selection activeCell="B8" sqref="B8"/>
    </sheetView>
  </sheetViews>
  <sheetFormatPr baseColWidth="10" defaultRowHeight="23.5" x14ac:dyDescent="0.55000000000000004"/>
  <cols>
    <col min="1" max="1" width="3.7265625" style="7" bestFit="1" customWidth="1"/>
    <col min="2" max="2" width="28.81640625" customWidth="1"/>
    <col min="3" max="3" width="9.54296875" bestFit="1" customWidth="1"/>
    <col min="4" max="4" width="8.453125" bestFit="1" customWidth="1"/>
    <col min="5" max="5" width="10.81640625" customWidth="1"/>
    <col min="6" max="6" width="9.54296875" bestFit="1" customWidth="1"/>
    <col min="7" max="7" width="10" customWidth="1"/>
    <col min="8" max="8" width="8.453125" bestFit="1" customWidth="1"/>
    <col min="9" max="9" width="10.26953125" bestFit="1" customWidth="1"/>
    <col min="10" max="10" width="9.1796875" bestFit="1" customWidth="1"/>
    <col min="11" max="11" width="10" customWidth="1"/>
    <col min="12" max="12" width="8.453125" bestFit="1" customWidth="1"/>
    <col min="13" max="13" width="9.54296875" bestFit="1" customWidth="1"/>
    <col min="14" max="14" width="8.453125" bestFit="1" customWidth="1"/>
    <col min="15" max="15" width="10.54296875" customWidth="1"/>
    <col min="16" max="16" width="9.1796875" customWidth="1"/>
    <col min="17" max="17" width="10" customWidth="1"/>
    <col min="18" max="18" width="8.453125" bestFit="1" customWidth="1"/>
    <col min="19" max="19" width="10.26953125" bestFit="1" customWidth="1"/>
    <col min="20" max="20" width="9.1796875" bestFit="1" customWidth="1"/>
    <col min="21" max="21" width="10" customWidth="1"/>
    <col min="22" max="22" width="8.26953125" bestFit="1" customWidth="1"/>
    <col min="23" max="23" width="1" customWidth="1"/>
    <col min="24" max="24" width="13.26953125" style="4" customWidth="1"/>
  </cols>
  <sheetData>
    <row r="1" spans="1:24" ht="26" x14ac:dyDescent="0.6">
      <c r="C1" s="40" t="s">
        <v>50</v>
      </c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39"/>
    </row>
    <row r="2" spans="1:24" ht="54.75" customHeight="1" x14ac:dyDescent="0.35">
      <c r="A2" s="41"/>
      <c r="B2" s="41"/>
      <c r="C2" s="42" t="s">
        <v>51</v>
      </c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20"/>
      <c r="V2" s="20"/>
    </row>
    <row r="3" spans="1:24" s="25" customFormat="1" ht="14.25" customHeight="1" x14ac:dyDescent="0.45">
      <c r="A3" s="41"/>
      <c r="B3" s="41"/>
      <c r="C3" s="21"/>
      <c r="D3" s="21"/>
      <c r="E3" s="22"/>
      <c r="F3" s="6"/>
      <c r="G3" s="1"/>
      <c r="H3" s="23"/>
      <c r="I3" s="23"/>
      <c r="J3" s="1"/>
      <c r="K3" s="1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4"/>
    </row>
    <row r="4" spans="1:24" ht="23.25" customHeight="1" x14ac:dyDescent="0.35">
      <c r="A4" s="41"/>
      <c r="B4" s="41"/>
      <c r="C4" s="45" t="s">
        <v>1</v>
      </c>
      <c r="D4" s="45"/>
      <c r="E4" s="44" t="s">
        <v>2</v>
      </c>
      <c r="F4" s="44"/>
      <c r="G4" s="44"/>
      <c r="H4" s="44"/>
      <c r="I4" s="44"/>
      <c r="J4" s="44"/>
      <c r="K4" s="44"/>
      <c r="L4" s="44"/>
      <c r="M4" s="44"/>
      <c r="N4" s="44"/>
      <c r="O4" s="43" t="s">
        <v>4</v>
      </c>
      <c r="P4" s="43"/>
      <c r="Q4" s="43"/>
      <c r="R4" s="43"/>
      <c r="S4" s="43"/>
      <c r="T4" s="43"/>
      <c r="U4" s="43"/>
      <c r="V4" s="43"/>
      <c r="W4" s="38"/>
    </row>
    <row r="5" spans="1:24" s="31" customFormat="1" ht="29" x14ac:dyDescent="0.35">
      <c r="A5" s="26"/>
      <c r="B5" s="27"/>
      <c r="C5" s="28" t="s">
        <v>61</v>
      </c>
      <c r="D5" s="28" t="s">
        <v>64</v>
      </c>
      <c r="E5" s="28" t="s">
        <v>3</v>
      </c>
      <c r="F5" s="28" t="s">
        <v>45</v>
      </c>
      <c r="G5" s="28" t="s">
        <v>63</v>
      </c>
      <c r="H5" s="28" t="s">
        <v>60</v>
      </c>
      <c r="I5" s="28" t="s">
        <v>62</v>
      </c>
      <c r="J5" s="28" t="s">
        <v>45</v>
      </c>
      <c r="K5" s="28" t="s">
        <v>63</v>
      </c>
      <c r="L5" s="28" t="s">
        <v>60</v>
      </c>
      <c r="M5" s="28" t="s">
        <v>61</v>
      </c>
      <c r="N5" s="28" t="s">
        <v>64</v>
      </c>
      <c r="O5" s="28" t="s">
        <v>3</v>
      </c>
      <c r="P5" s="28" t="s">
        <v>45</v>
      </c>
      <c r="Q5" s="28" t="s">
        <v>63</v>
      </c>
      <c r="R5" s="28" t="s">
        <v>60</v>
      </c>
      <c r="S5" s="28" t="s">
        <v>62</v>
      </c>
      <c r="T5" s="28" t="s">
        <v>45</v>
      </c>
      <c r="U5" s="28" t="s">
        <v>63</v>
      </c>
      <c r="V5" s="28" t="s">
        <v>60</v>
      </c>
      <c r="W5" s="29"/>
      <c r="X5" s="30"/>
    </row>
    <row r="6" spans="1:24" ht="24" thickBot="1" x14ac:dyDescent="0.6">
      <c r="A6" s="19"/>
      <c r="B6" s="29" t="s">
        <v>0</v>
      </c>
      <c r="C6" s="32">
        <f>REPAS</f>
        <v>16</v>
      </c>
      <c r="D6" s="32">
        <f>NUITEE</f>
        <v>32</v>
      </c>
      <c r="E6" s="32">
        <f>PETIT_DEJEUNER</f>
        <v>6</v>
      </c>
      <c r="F6" s="32">
        <f>GONFLAGE_AIR</f>
        <v>9</v>
      </c>
      <c r="G6" s="32">
        <f>GONFLAGE_NITROX__40</f>
        <v>15</v>
      </c>
      <c r="H6" s="32">
        <f>PLONGEE_ENCADRANT</f>
        <v>9</v>
      </c>
      <c r="I6" s="32">
        <f>REPAS</f>
        <v>16</v>
      </c>
      <c r="J6" s="32">
        <f>GONFLAGE_AIR</f>
        <v>9</v>
      </c>
      <c r="K6" s="32">
        <f>GONFLAGE_NITROX__40</f>
        <v>15</v>
      </c>
      <c r="L6" s="32">
        <f>PLONGEE_ENCADRANT</f>
        <v>9</v>
      </c>
      <c r="M6" s="32">
        <f>REPAS</f>
        <v>16</v>
      </c>
      <c r="N6" s="32">
        <f>NUITEE</f>
        <v>32</v>
      </c>
      <c r="O6" s="32">
        <f>PETIT_DEJEUNER</f>
        <v>6</v>
      </c>
      <c r="P6" s="32">
        <f>GONFLAGE_AIR</f>
        <v>9</v>
      </c>
      <c r="Q6" s="32">
        <f>GONFLAGE_NITROX__40</f>
        <v>15</v>
      </c>
      <c r="R6" s="32">
        <f>PLONGEE_ENCADRANT</f>
        <v>9</v>
      </c>
      <c r="S6" s="32">
        <f>REPAS</f>
        <v>16</v>
      </c>
      <c r="T6" s="32">
        <f>GONFLAGE_AIR</f>
        <v>9</v>
      </c>
      <c r="U6" s="32">
        <f>GONFLAGE_NITROX__40</f>
        <v>15</v>
      </c>
      <c r="V6" s="32">
        <v>9</v>
      </c>
      <c r="W6" s="33"/>
    </row>
    <row r="7" spans="1:24" ht="14.5" x14ac:dyDescent="0.35">
      <c r="A7" s="53" t="s">
        <v>56</v>
      </c>
      <c r="B7" s="35"/>
      <c r="C7" s="34" t="b">
        <v>0</v>
      </c>
      <c r="D7" s="34" t="b">
        <v>0</v>
      </c>
      <c r="E7" s="34" t="b">
        <v>0</v>
      </c>
      <c r="F7" s="34" t="b">
        <v>0</v>
      </c>
      <c r="G7" s="34" t="b">
        <v>0</v>
      </c>
      <c r="H7" s="34" t="b">
        <v>0</v>
      </c>
      <c r="I7" s="34" t="b">
        <v>0</v>
      </c>
      <c r="J7" s="34" t="b">
        <v>0</v>
      </c>
      <c r="K7" s="34" t="b">
        <v>0</v>
      </c>
      <c r="L7" s="34" t="b">
        <v>0</v>
      </c>
      <c r="M7" s="34" t="b">
        <v>0</v>
      </c>
      <c r="N7" s="34" t="b">
        <v>0</v>
      </c>
      <c r="O7" s="34" t="b">
        <v>0</v>
      </c>
      <c r="P7" s="34" t="b">
        <v>0</v>
      </c>
      <c r="Q7" s="34" t="b">
        <v>0</v>
      </c>
      <c r="R7" s="34" t="b">
        <v>0</v>
      </c>
      <c r="S7" s="34" t="b">
        <v>0</v>
      </c>
      <c r="T7" s="34" t="b">
        <v>0</v>
      </c>
      <c r="U7" s="34" t="b">
        <v>0</v>
      </c>
      <c r="V7" s="34" t="b">
        <v>0</v>
      </c>
      <c r="W7" s="9"/>
      <c r="X7" s="6">
        <f>IF(C7=TRUE,C$6)+IF(D7=TRUE,D$6)+IF(E7=TRUE,E$6)+IF(F7=TRUE,F$6)+IF(G7=TRUE,G$6)+IF(H7=TRUE,H$6)+IF(I7=TRUE,I$6)+IF(J7=TRUE,J$6)+IF(K7=TRUE,K$6)+IF(L7=TRUE,L$6)+IF(M7=TRUE,M$6)+IF(N7=TRUE,N$6)+IF(O7=TRUE,O$6)+IF(P7=TRUE,P$6)+IF(Q7=TRUE,Q$6)+IF(R7=TRUE,R$6)+IF(S7=TRUE,S$6)+IF(T7=TRUE,T$6)+IF(U7=TRUE,U$6)+IF(V7=TRUE,V$6)</f>
        <v>0</v>
      </c>
    </row>
    <row r="8" spans="1:24" ht="14.5" x14ac:dyDescent="0.35">
      <c r="A8" s="54"/>
      <c r="B8" s="35"/>
      <c r="C8" s="34" t="b">
        <v>0</v>
      </c>
      <c r="D8" s="34" t="b">
        <v>0</v>
      </c>
      <c r="E8" s="34" t="b">
        <v>0</v>
      </c>
      <c r="F8" s="34" t="b">
        <v>0</v>
      </c>
      <c r="G8" s="34" t="b">
        <v>0</v>
      </c>
      <c r="H8" s="34" t="b">
        <v>0</v>
      </c>
      <c r="I8" s="34" t="b">
        <v>0</v>
      </c>
      <c r="J8" s="34" t="b">
        <v>0</v>
      </c>
      <c r="K8" s="34" t="b">
        <v>0</v>
      </c>
      <c r="L8" s="34" t="b">
        <v>0</v>
      </c>
      <c r="M8" s="34" t="b">
        <v>0</v>
      </c>
      <c r="N8" s="34" t="b">
        <v>0</v>
      </c>
      <c r="O8" s="34" t="b">
        <v>0</v>
      </c>
      <c r="P8" s="34" t="b">
        <v>0</v>
      </c>
      <c r="Q8" s="34" t="b">
        <v>0</v>
      </c>
      <c r="R8" s="34" t="b">
        <v>0</v>
      </c>
      <c r="S8" s="34" t="b">
        <v>0</v>
      </c>
      <c r="T8" s="34" t="b">
        <v>0</v>
      </c>
      <c r="U8" s="34" t="b">
        <v>0</v>
      </c>
      <c r="V8" s="34" t="b">
        <v>0</v>
      </c>
      <c r="W8" s="9"/>
      <c r="X8" s="6">
        <f t="shared" ref="X8:X14" si="0">IF(C8=TRUE,C$6)+IF(D8=TRUE,D$6)+IF(E8=TRUE,E$6)+IF(F8=TRUE,F$6)+IF(G8=TRUE,G$6)+IF(H8=TRUE,H$6)+IF(I8=TRUE,I$6)+IF(J8=TRUE,J$6)+IF(K8=TRUE,K$6)+IF(L8=TRUE,L$6)+IF(M8=TRUE,M$6)+IF(N8=TRUE,N$6)+IF(O8=TRUE,O$6)+IF(P8=TRUE,P$6)+IF(Q8=TRUE,Q$6)+IF(R8=TRUE,R$6)+IF(S8=TRUE,S$6)+IF(T8=TRUE,T$6)+IF(U8=TRUE,U$6)+IF(V8=TRUE,V$6)</f>
        <v>0</v>
      </c>
    </row>
    <row r="9" spans="1:24" ht="14.5" x14ac:dyDescent="0.35">
      <c r="A9" s="54"/>
      <c r="B9" s="35"/>
      <c r="C9" s="34" t="b">
        <v>0</v>
      </c>
      <c r="D9" s="34" t="b">
        <v>0</v>
      </c>
      <c r="E9" s="34" t="b">
        <v>0</v>
      </c>
      <c r="F9" s="34" t="b">
        <v>0</v>
      </c>
      <c r="G9" s="34" t="b">
        <v>0</v>
      </c>
      <c r="H9" s="34" t="b">
        <v>0</v>
      </c>
      <c r="I9" s="34" t="b">
        <v>0</v>
      </c>
      <c r="J9" s="34" t="b">
        <v>0</v>
      </c>
      <c r="K9" s="34" t="b">
        <v>0</v>
      </c>
      <c r="L9" s="34" t="b">
        <v>0</v>
      </c>
      <c r="M9" s="34" t="b">
        <v>0</v>
      </c>
      <c r="N9" s="34" t="b">
        <v>0</v>
      </c>
      <c r="O9" s="34" t="b">
        <v>0</v>
      </c>
      <c r="P9" s="34" t="b">
        <v>0</v>
      </c>
      <c r="Q9" s="34" t="b">
        <v>0</v>
      </c>
      <c r="R9" s="34" t="b">
        <v>0</v>
      </c>
      <c r="S9" s="34" t="b">
        <v>0</v>
      </c>
      <c r="T9" s="34" t="b">
        <v>0</v>
      </c>
      <c r="U9" s="34" t="b">
        <v>0</v>
      </c>
      <c r="V9" s="34" t="b">
        <v>0</v>
      </c>
      <c r="W9" s="9"/>
      <c r="X9" s="6">
        <f t="shared" si="0"/>
        <v>0</v>
      </c>
    </row>
    <row r="10" spans="1:24" ht="14.5" x14ac:dyDescent="0.35">
      <c r="A10" s="54"/>
      <c r="B10" s="35"/>
      <c r="C10" s="34" t="b">
        <v>0</v>
      </c>
      <c r="D10" s="34" t="b">
        <v>0</v>
      </c>
      <c r="E10" s="34" t="b">
        <v>0</v>
      </c>
      <c r="F10" s="34" t="b">
        <v>0</v>
      </c>
      <c r="G10" s="34" t="b">
        <v>0</v>
      </c>
      <c r="H10" s="34" t="b">
        <v>0</v>
      </c>
      <c r="I10" s="34" t="b">
        <v>0</v>
      </c>
      <c r="J10" s="34" t="b">
        <v>0</v>
      </c>
      <c r="K10" s="34" t="b">
        <v>0</v>
      </c>
      <c r="L10" s="34" t="b">
        <v>0</v>
      </c>
      <c r="M10" s="34" t="b">
        <v>0</v>
      </c>
      <c r="N10" s="34" t="b">
        <v>0</v>
      </c>
      <c r="O10" s="34" t="b">
        <v>0</v>
      </c>
      <c r="P10" s="34" t="b">
        <v>0</v>
      </c>
      <c r="Q10" s="34" t="b">
        <v>0</v>
      </c>
      <c r="R10" s="34" t="b">
        <v>0</v>
      </c>
      <c r="S10" s="34" t="b">
        <v>0</v>
      </c>
      <c r="T10" s="34" t="b">
        <v>0</v>
      </c>
      <c r="U10" s="34" t="b">
        <v>0</v>
      </c>
      <c r="V10" s="34" t="b">
        <v>0</v>
      </c>
      <c r="W10" s="9"/>
      <c r="X10" s="6">
        <f t="shared" si="0"/>
        <v>0</v>
      </c>
    </row>
    <row r="11" spans="1:24" ht="14.5" x14ac:dyDescent="0.35">
      <c r="A11" s="54"/>
      <c r="B11" s="35"/>
      <c r="C11" s="34" t="b">
        <v>0</v>
      </c>
      <c r="D11" s="34" t="b">
        <v>0</v>
      </c>
      <c r="E11" s="34" t="b">
        <v>0</v>
      </c>
      <c r="F11" s="34" t="b">
        <v>0</v>
      </c>
      <c r="G11" s="34" t="b">
        <v>0</v>
      </c>
      <c r="H11" s="34" t="b">
        <v>0</v>
      </c>
      <c r="I11" s="34" t="b">
        <v>0</v>
      </c>
      <c r="J11" s="34" t="b">
        <v>0</v>
      </c>
      <c r="K11" s="34" t="b">
        <v>0</v>
      </c>
      <c r="L11" s="34" t="b">
        <v>0</v>
      </c>
      <c r="M11" s="34" t="b">
        <v>0</v>
      </c>
      <c r="N11" s="34" t="b">
        <v>0</v>
      </c>
      <c r="O11" s="34" t="b">
        <v>0</v>
      </c>
      <c r="P11" s="34" t="b">
        <v>0</v>
      </c>
      <c r="Q11" s="34" t="b">
        <v>0</v>
      </c>
      <c r="R11" s="34" t="b">
        <v>0</v>
      </c>
      <c r="S11" s="34" t="b">
        <v>0</v>
      </c>
      <c r="T11" s="34" t="b">
        <v>0</v>
      </c>
      <c r="U11" s="34" t="b">
        <v>0</v>
      </c>
      <c r="V11" s="34" t="b">
        <v>0</v>
      </c>
      <c r="W11" s="9"/>
      <c r="X11" s="6">
        <f t="shared" si="0"/>
        <v>0</v>
      </c>
    </row>
    <row r="12" spans="1:24" ht="14.5" x14ac:dyDescent="0.35">
      <c r="A12" s="54"/>
      <c r="B12" s="35"/>
      <c r="C12" s="34" t="b">
        <v>0</v>
      </c>
      <c r="D12" s="34" t="b">
        <v>0</v>
      </c>
      <c r="E12" s="34" t="b">
        <v>0</v>
      </c>
      <c r="F12" s="34" t="b">
        <v>0</v>
      </c>
      <c r="G12" s="34" t="b">
        <v>0</v>
      </c>
      <c r="H12" s="34" t="b">
        <v>0</v>
      </c>
      <c r="I12" s="34" t="b">
        <v>0</v>
      </c>
      <c r="J12" s="34" t="b">
        <v>0</v>
      </c>
      <c r="K12" s="34" t="b">
        <v>0</v>
      </c>
      <c r="L12" s="34" t="b">
        <v>0</v>
      </c>
      <c r="M12" s="34" t="b">
        <v>0</v>
      </c>
      <c r="N12" s="34" t="b">
        <v>0</v>
      </c>
      <c r="O12" s="34" t="b">
        <v>0</v>
      </c>
      <c r="P12" s="34" t="b">
        <v>0</v>
      </c>
      <c r="Q12" s="34" t="b">
        <v>0</v>
      </c>
      <c r="R12" s="34" t="b">
        <v>0</v>
      </c>
      <c r="S12" s="34" t="b">
        <v>0</v>
      </c>
      <c r="T12" s="34" t="b">
        <v>0</v>
      </c>
      <c r="U12" s="34" t="b">
        <v>0</v>
      </c>
      <c r="V12" s="34" t="b">
        <v>0</v>
      </c>
      <c r="W12" s="9"/>
      <c r="X12" s="6">
        <f t="shared" si="0"/>
        <v>0</v>
      </c>
    </row>
    <row r="13" spans="1:24" ht="14.5" x14ac:dyDescent="0.35">
      <c r="A13" s="54"/>
      <c r="B13" s="35"/>
      <c r="C13" s="34" t="b">
        <v>0</v>
      </c>
      <c r="D13" s="34" t="b">
        <v>0</v>
      </c>
      <c r="E13" s="34" t="b">
        <v>0</v>
      </c>
      <c r="F13" s="34" t="b">
        <v>0</v>
      </c>
      <c r="G13" s="34" t="b">
        <v>0</v>
      </c>
      <c r="H13" s="34" t="b">
        <v>0</v>
      </c>
      <c r="I13" s="34" t="b">
        <v>0</v>
      </c>
      <c r="J13" s="34" t="b">
        <v>0</v>
      </c>
      <c r="K13" s="34" t="b">
        <v>0</v>
      </c>
      <c r="L13" s="34" t="b">
        <v>0</v>
      </c>
      <c r="M13" s="34" t="b">
        <v>0</v>
      </c>
      <c r="N13" s="34" t="b">
        <v>0</v>
      </c>
      <c r="O13" s="34" t="b">
        <v>0</v>
      </c>
      <c r="P13" s="34" t="b">
        <v>0</v>
      </c>
      <c r="Q13" s="34" t="b">
        <v>0</v>
      </c>
      <c r="R13" s="34" t="b">
        <v>0</v>
      </c>
      <c r="S13" s="34" t="b">
        <v>0</v>
      </c>
      <c r="T13" s="34" t="b">
        <v>0</v>
      </c>
      <c r="U13" s="34" t="b">
        <v>0</v>
      </c>
      <c r="V13" s="34" t="b">
        <v>0</v>
      </c>
      <c r="W13" s="9"/>
      <c r="X13" s="6">
        <f t="shared" si="0"/>
        <v>0</v>
      </c>
    </row>
    <row r="14" spans="1:24" ht="15" thickBot="1" x14ac:dyDescent="0.4">
      <c r="A14" s="55"/>
      <c r="B14" s="35"/>
      <c r="C14" s="34" t="b">
        <v>0</v>
      </c>
      <c r="D14" s="34" t="b">
        <v>0</v>
      </c>
      <c r="E14" s="34" t="b">
        <v>0</v>
      </c>
      <c r="F14" s="34" t="b">
        <v>0</v>
      </c>
      <c r="G14" s="34" t="b">
        <v>0</v>
      </c>
      <c r="H14" s="34" t="b">
        <v>0</v>
      </c>
      <c r="I14" s="34" t="b">
        <v>0</v>
      </c>
      <c r="J14" s="34" t="b">
        <v>0</v>
      </c>
      <c r="K14" s="34" t="b">
        <v>0</v>
      </c>
      <c r="L14" s="34" t="b">
        <v>0</v>
      </c>
      <c r="M14" s="34" t="b">
        <v>0</v>
      </c>
      <c r="N14" s="34" t="b">
        <v>0</v>
      </c>
      <c r="O14" s="34" t="b">
        <v>0</v>
      </c>
      <c r="P14" s="34" t="b">
        <v>0</v>
      </c>
      <c r="Q14" s="34" t="b">
        <v>0</v>
      </c>
      <c r="R14" s="34" t="b">
        <v>0</v>
      </c>
      <c r="S14" s="34" t="b">
        <v>0</v>
      </c>
      <c r="T14" s="34" t="b">
        <v>0</v>
      </c>
      <c r="U14" s="34" t="b">
        <v>0</v>
      </c>
      <c r="V14" s="34" t="b">
        <v>0</v>
      </c>
      <c r="W14" s="9"/>
      <c r="X14" s="6">
        <f t="shared" si="0"/>
        <v>0</v>
      </c>
    </row>
    <row r="15" spans="1:24" ht="24" thickBot="1" x14ac:dyDescent="0.6">
      <c r="A15" s="19"/>
      <c r="B15" s="10"/>
      <c r="C15" s="8">
        <f>REPAS</f>
        <v>16</v>
      </c>
      <c r="D15" s="8">
        <f>NUITEE</f>
        <v>32</v>
      </c>
      <c r="E15" s="8">
        <f>PETIT_DEJEUNER</f>
        <v>6</v>
      </c>
      <c r="F15" s="8">
        <f>PLONGEE_AUTONOME</f>
        <v>14</v>
      </c>
      <c r="G15" s="8">
        <f>GONFLAGE_NITROX__40</f>
        <v>15</v>
      </c>
      <c r="H15" s="8">
        <f>PLONGEE_AUTONOME</f>
        <v>14</v>
      </c>
      <c r="I15" s="8">
        <f>REPAS</f>
        <v>16</v>
      </c>
      <c r="J15" s="8">
        <f>GONFLAGE_AIR</f>
        <v>9</v>
      </c>
      <c r="K15" s="8">
        <f>GONFLAGE_NITROX__40</f>
        <v>15</v>
      </c>
      <c r="L15" s="8">
        <f>PLONGEE_AUTONOME</f>
        <v>14</v>
      </c>
      <c r="M15" s="8">
        <f>REPAS</f>
        <v>16</v>
      </c>
      <c r="N15" s="8">
        <f>NUITEE</f>
        <v>32</v>
      </c>
      <c r="O15" s="8">
        <f>PETIT_DEJEUNER</f>
        <v>6</v>
      </c>
      <c r="P15" s="8">
        <f>GONFLAGE_AIR</f>
        <v>9</v>
      </c>
      <c r="Q15" s="8">
        <f>GONFLAGE_NITROX__40</f>
        <v>15</v>
      </c>
      <c r="R15" s="8">
        <f>PLONGEE_AUTONOME</f>
        <v>14</v>
      </c>
      <c r="S15" s="8">
        <f>REPAS</f>
        <v>16</v>
      </c>
      <c r="T15" s="8">
        <f>GONFLAGE_AIR</f>
        <v>9</v>
      </c>
      <c r="U15" s="8">
        <f>GONFLAGE_NITROX__40</f>
        <v>15</v>
      </c>
      <c r="V15" s="8">
        <f>PLONGEE_AUTONOME</f>
        <v>14</v>
      </c>
      <c r="W15" s="9"/>
    </row>
    <row r="16" spans="1:24" ht="15" customHeight="1" x14ac:dyDescent="0.35">
      <c r="A16" s="53" t="s">
        <v>57</v>
      </c>
      <c r="B16" s="35"/>
      <c r="C16" s="34" t="b">
        <v>0</v>
      </c>
      <c r="D16" s="34" t="b">
        <v>0</v>
      </c>
      <c r="E16" s="34" t="b">
        <v>0</v>
      </c>
      <c r="F16" s="34" t="b">
        <v>0</v>
      </c>
      <c r="G16" s="34" t="b">
        <v>0</v>
      </c>
      <c r="H16" s="34" t="b">
        <v>0</v>
      </c>
      <c r="I16" s="34" t="b">
        <v>0</v>
      </c>
      <c r="J16" s="34" t="b">
        <v>0</v>
      </c>
      <c r="K16" s="34" t="b">
        <v>0</v>
      </c>
      <c r="L16" s="34" t="b">
        <v>0</v>
      </c>
      <c r="M16" s="34" t="b">
        <v>0</v>
      </c>
      <c r="N16" s="34" t="b">
        <v>0</v>
      </c>
      <c r="O16" s="34" t="b">
        <v>0</v>
      </c>
      <c r="P16" s="34" t="b">
        <v>0</v>
      </c>
      <c r="Q16" s="34" t="b">
        <v>0</v>
      </c>
      <c r="R16" s="34" t="b">
        <v>0</v>
      </c>
      <c r="S16" s="34" t="b">
        <v>0</v>
      </c>
      <c r="T16" s="34" t="b">
        <v>0</v>
      </c>
      <c r="U16" s="34" t="b">
        <v>0</v>
      </c>
      <c r="V16" s="34" t="b">
        <v>0</v>
      </c>
      <c r="W16" s="9"/>
      <c r="X16" s="6">
        <f>IF(C16=TRUE,C$15)+IF(D16=TRUE,D$15)+IF(E16=TRUE,E$15)+IF(F16=TRUE,F$15)+IF(G16=TRUE,G$15)+IF(H16=TRUE,H$15)+IF(I16=TRUE,I$15)+IF(J16=TRUE,J$15)+IF(K16=TRUE,K$15)+IF(L16=TRUE,L$15)+IF(M16=TRUE,M$15)+IF(N16=TRUE,N$15)+IF(O16=TRUE,O$15)+IF(P16=TRUE,P$15)+IF(Q16=TRUE,Q$15)+IF(R16=TRUE,R$15)+IF(S16=TRUE,S$15)+IF(T16=TRUE,T$15)+IF(U16=TRUE,U$15)+IF(V16=TRUE,V$15)</f>
        <v>0</v>
      </c>
    </row>
    <row r="17" spans="1:24" ht="14.5" x14ac:dyDescent="0.35">
      <c r="A17" s="54"/>
      <c r="B17" s="35"/>
      <c r="C17" s="34" t="b">
        <v>0</v>
      </c>
      <c r="D17" s="34" t="b">
        <v>0</v>
      </c>
      <c r="E17" s="34" t="b">
        <v>0</v>
      </c>
      <c r="F17" s="34" t="b">
        <v>0</v>
      </c>
      <c r="G17" s="34" t="b">
        <v>0</v>
      </c>
      <c r="H17" s="34" t="b">
        <v>0</v>
      </c>
      <c r="I17" s="34" t="b">
        <v>0</v>
      </c>
      <c r="J17" s="34" t="b">
        <v>0</v>
      </c>
      <c r="K17" s="34" t="b">
        <v>0</v>
      </c>
      <c r="L17" s="34" t="b">
        <v>0</v>
      </c>
      <c r="M17" s="34" t="b">
        <v>0</v>
      </c>
      <c r="N17" s="34" t="b">
        <v>0</v>
      </c>
      <c r="O17" s="34" t="b">
        <v>0</v>
      </c>
      <c r="P17" s="34" t="b">
        <v>0</v>
      </c>
      <c r="Q17" s="34" t="b">
        <v>0</v>
      </c>
      <c r="R17" s="34" t="b">
        <v>0</v>
      </c>
      <c r="S17" s="34" t="b">
        <v>0</v>
      </c>
      <c r="T17" s="34" t="b">
        <v>0</v>
      </c>
      <c r="U17" s="34" t="b">
        <v>0</v>
      </c>
      <c r="V17" s="34" t="b">
        <v>0</v>
      </c>
      <c r="W17" s="9"/>
      <c r="X17" s="6">
        <f t="shared" ref="X17:X32" si="1">IF(C17=TRUE,C$15)+IF(D17=TRUE,D$15)+IF(E17=TRUE,E$15)+IF(F17=TRUE,F$15)+IF(G17=TRUE,G$15)+IF(H17=TRUE,H$15)+IF(I17=TRUE,I$15)+IF(J17=TRUE,J$15)+IF(K17=TRUE,K$15)+IF(L17=TRUE,L$15)+IF(M17=TRUE,M$15)+IF(N17=TRUE,N$15)+IF(O17=TRUE,O$15)+IF(P17=TRUE,P$15)+IF(Q17=TRUE,Q$15)+IF(R17=TRUE,R$15)+IF(S17=TRUE,S$15)+IF(T17=TRUE,T$15)+IF(U17=TRUE,U$15)+IF(V17=TRUE,V$15)</f>
        <v>0</v>
      </c>
    </row>
    <row r="18" spans="1:24" ht="14.5" x14ac:dyDescent="0.35">
      <c r="A18" s="54"/>
      <c r="B18" s="35"/>
      <c r="C18" s="34" t="b">
        <v>0</v>
      </c>
      <c r="D18" s="34" t="b">
        <v>0</v>
      </c>
      <c r="E18" s="34" t="b">
        <v>0</v>
      </c>
      <c r="F18" s="34" t="b">
        <v>0</v>
      </c>
      <c r="G18" s="34" t="b">
        <v>0</v>
      </c>
      <c r="H18" s="34" t="b">
        <v>0</v>
      </c>
      <c r="I18" s="34" t="b">
        <v>0</v>
      </c>
      <c r="J18" s="34" t="b">
        <v>0</v>
      </c>
      <c r="K18" s="34" t="b">
        <v>0</v>
      </c>
      <c r="L18" s="34" t="b">
        <v>0</v>
      </c>
      <c r="M18" s="34" t="b">
        <v>0</v>
      </c>
      <c r="N18" s="34" t="b">
        <v>0</v>
      </c>
      <c r="O18" s="34" t="b">
        <v>0</v>
      </c>
      <c r="P18" s="34" t="b">
        <v>0</v>
      </c>
      <c r="Q18" s="34" t="b">
        <v>0</v>
      </c>
      <c r="R18" s="34" t="b">
        <v>0</v>
      </c>
      <c r="S18" s="34" t="b">
        <v>0</v>
      </c>
      <c r="T18" s="34" t="b">
        <v>0</v>
      </c>
      <c r="U18" s="34" t="b">
        <v>0</v>
      </c>
      <c r="V18" s="34" t="b">
        <v>0</v>
      </c>
      <c r="W18" s="9"/>
      <c r="X18" s="6">
        <f t="shared" si="1"/>
        <v>0</v>
      </c>
    </row>
    <row r="19" spans="1:24" ht="14.5" x14ac:dyDescent="0.35">
      <c r="A19" s="54"/>
      <c r="B19" s="35"/>
      <c r="C19" s="34" t="b">
        <v>0</v>
      </c>
      <c r="D19" s="34" t="b">
        <v>0</v>
      </c>
      <c r="E19" s="34" t="b">
        <v>0</v>
      </c>
      <c r="F19" s="34" t="b">
        <v>0</v>
      </c>
      <c r="G19" s="34" t="b">
        <v>0</v>
      </c>
      <c r="H19" s="34" t="b">
        <v>0</v>
      </c>
      <c r="I19" s="34" t="b">
        <v>0</v>
      </c>
      <c r="J19" s="34" t="b">
        <v>0</v>
      </c>
      <c r="K19" s="34" t="b">
        <v>0</v>
      </c>
      <c r="L19" s="34" t="b">
        <v>0</v>
      </c>
      <c r="M19" s="34" t="b">
        <v>0</v>
      </c>
      <c r="N19" s="34" t="b">
        <v>0</v>
      </c>
      <c r="O19" s="34" t="b">
        <v>0</v>
      </c>
      <c r="P19" s="34" t="b">
        <v>0</v>
      </c>
      <c r="Q19" s="34" t="b">
        <v>0</v>
      </c>
      <c r="R19" s="34" t="b">
        <v>0</v>
      </c>
      <c r="S19" s="34" t="b">
        <v>0</v>
      </c>
      <c r="T19" s="34" t="b">
        <v>0</v>
      </c>
      <c r="U19" s="34" t="b">
        <v>0</v>
      </c>
      <c r="V19" s="34" t="b">
        <v>0</v>
      </c>
      <c r="W19" s="9"/>
      <c r="X19" s="6">
        <f t="shared" si="1"/>
        <v>0</v>
      </c>
    </row>
    <row r="20" spans="1:24" ht="14.5" x14ac:dyDescent="0.35">
      <c r="A20" s="54"/>
      <c r="B20" s="35"/>
      <c r="C20" s="34" t="b">
        <v>0</v>
      </c>
      <c r="D20" s="34" t="b">
        <v>0</v>
      </c>
      <c r="E20" s="34" t="b">
        <v>0</v>
      </c>
      <c r="F20" s="34" t="b">
        <v>0</v>
      </c>
      <c r="G20" s="34" t="b">
        <v>0</v>
      </c>
      <c r="H20" s="34" t="b">
        <v>0</v>
      </c>
      <c r="I20" s="34" t="b">
        <v>0</v>
      </c>
      <c r="J20" s="34" t="b">
        <v>0</v>
      </c>
      <c r="K20" s="34" t="b">
        <v>0</v>
      </c>
      <c r="L20" s="34" t="b">
        <v>0</v>
      </c>
      <c r="M20" s="34" t="b">
        <v>0</v>
      </c>
      <c r="N20" s="34" t="b">
        <v>0</v>
      </c>
      <c r="O20" s="34" t="b">
        <v>0</v>
      </c>
      <c r="P20" s="34" t="b">
        <v>0</v>
      </c>
      <c r="Q20" s="34" t="b">
        <v>0</v>
      </c>
      <c r="R20" s="34" t="b">
        <v>0</v>
      </c>
      <c r="S20" s="34" t="b">
        <v>0</v>
      </c>
      <c r="T20" s="34" t="b">
        <v>0</v>
      </c>
      <c r="U20" s="34" t="b">
        <v>0</v>
      </c>
      <c r="V20" s="34" t="b">
        <v>0</v>
      </c>
      <c r="W20" s="9"/>
      <c r="X20" s="6">
        <f t="shared" si="1"/>
        <v>0</v>
      </c>
    </row>
    <row r="21" spans="1:24" ht="14.5" x14ac:dyDescent="0.35">
      <c r="A21" s="54"/>
      <c r="B21" s="35"/>
      <c r="C21" s="34" t="b">
        <v>0</v>
      </c>
      <c r="D21" s="34" t="b">
        <v>0</v>
      </c>
      <c r="E21" s="34" t="b">
        <v>0</v>
      </c>
      <c r="F21" s="34" t="b">
        <v>0</v>
      </c>
      <c r="G21" s="34" t="b">
        <v>0</v>
      </c>
      <c r="H21" s="34" t="b">
        <v>0</v>
      </c>
      <c r="I21" s="34" t="b">
        <v>0</v>
      </c>
      <c r="J21" s="34" t="b">
        <v>0</v>
      </c>
      <c r="K21" s="34" t="b">
        <v>0</v>
      </c>
      <c r="L21" s="34" t="b">
        <v>0</v>
      </c>
      <c r="M21" s="34" t="b">
        <v>0</v>
      </c>
      <c r="N21" s="34" t="b">
        <v>0</v>
      </c>
      <c r="O21" s="34" t="b">
        <v>0</v>
      </c>
      <c r="P21" s="34" t="b">
        <v>0</v>
      </c>
      <c r="Q21" s="34" t="b">
        <v>0</v>
      </c>
      <c r="R21" s="34" t="b">
        <v>0</v>
      </c>
      <c r="S21" s="34" t="b">
        <v>0</v>
      </c>
      <c r="T21" s="34" t="b">
        <v>0</v>
      </c>
      <c r="U21" s="34" t="b">
        <v>0</v>
      </c>
      <c r="V21" s="34" t="b">
        <v>0</v>
      </c>
      <c r="W21" s="9"/>
      <c r="X21" s="6">
        <f t="shared" si="1"/>
        <v>0</v>
      </c>
    </row>
    <row r="22" spans="1:24" ht="14.5" x14ac:dyDescent="0.35">
      <c r="A22" s="54"/>
      <c r="B22" s="35"/>
      <c r="C22" s="34" t="b">
        <v>0</v>
      </c>
      <c r="D22" s="34" t="b">
        <v>0</v>
      </c>
      <c r="E22" s="34" t="b">
        <v>0</v>
      </c>
      <c r="F22" s="34" t="b">
        <v>0</v>
      </c>
      <c r="G22" s="34" t="b">
        <v>0</v>
      </c>
      <c r="H22" s="34" t="b">
        <v>0</v>
      </c>
      <c r="I22" s="34" t="b">
        <v>0</v>
      </c>
      <c r="J22" s="34" t="b">
        <v>0</v>
      </c>
      <c r="K22" s="34" t="b">
        <v>0</v>
      </c>
      <c r="L22" s="34" t="b">
        <v>0</v>
      </c>
      <c r="M22" s="34" t="b">
        <v>0</v>
      </c>
      <c r="N22" s="34" t="b">
        <v>0</v>
      </c>
      <c r="O22" s="34" t="b">
        <v>0</v>
      </c>
      <c r="P22" s="34" t="b">
        <v>0</v>
      </c>
      <c r="Q22" s="34" t="b">
        <v>0</v>
      </c>
      <c r="R22" s="34" t="b">
        <v>0</v>
      </c>
      <c r="S22" s="34" t="b">
        <v>0</v>
      </c>
      <c r="T22" s="34" t="b">
        <v>0</v>
      </c>
      <c r="U22" s="34" t="b">
        <v>0</v>
      </c>
      <c r="V22" s="34" t="b">
        <v>0</v>
      </c>
      <c r="W22" s="9"/>
      <c r="X22" s="6">
        <f t="shared" si="1"/>
        <v>0</v>
      </c>
    </row>
    <row r="23" spans="1:24" ht="14.5" x14ac:dyDescent="0.35">
      <c r="A23" s="54"/>
      <c r="B23" s="35"/>
      <c r="C23" s="34" t="b">
        <v>0</v>
      </c>
      <c r="D23" s="34" t="b">
        <v>0</v>
      </c>
      <c r="E23" s="34" t="b">
        <v>0</v>
      </c>
      <c r="F23" s="34" t="b">
        <v>0</v>
      </c>
      <c r="G23" s="34" t="b">
        <v>0</v>
      </c>
      <c r="H23" s="34" t="b">
        <v>0</v>
      </c>
      <c r="I23" s="34" t="b">
        <v>0</v>
      </c>
      <c r="J23" s="34" t="b">
        <v>0</v>
      </c>
      <c r="K23" s="34" t="b">
        <v>0</v>
      </c>
      <c r="L23" s="34" t="b">
        <v>0</v>
      </c>
      <c r="M23" s="34" t="b">
        <v>0</v>
      </c>
      <c r="N23" s="34" t="b">
        <v>0</v>
      </c>
      <c r="O23" s="34" t="b">
        <v>0</v>
      </c>
      <c r="P23" s="34" t="b">
        <v>0</v>
      </c>
      <c r="Q23" s="34" t="b">
        <v>0</v>
      </c>
      <c r="R23" s="34" t="b">
        <v>0</v>
      </c>
      <c r="S23" s="34" t="b">
        <v>0</v>
      </c>
      <c r="T23" s="34" t="b">
        <v>0</v>
      </c>
      <c r="U23" s="34" t="b">
        <v>0</v>
      </c>
      <c r="V23" s="34" t="b">
        <v>0</v>
      </c>
      <c r="W23" s="9"/>
      <c r="X23" s="6">
        <f t="shared" si="1"/>
        <v>0</v>
      </c>
    </row>
    <row r="24" spans="1:24" ht="14.5" x14ac:dyDescent="0.35">
      <c r="A24" s="54"/>
      <c r="B24" s="35"/>
      <c r="C24" s="34" t="b">
        <v>0</v>
      </c>
      <c r="D24" s="34" t="b">
        <v>0</v>
      </c>
      <c r="E24" s="34" t="b">
        <v>0</v>
      </c>
      <c r="F24" s="34" t="b">
        <v>0</v>
      </c>
      <c r="G24" s="34" t="b">
        <v>0</v>
      </c>
      <c r="H24" s="34" t="b">
        <v>0</v>
      </c>
      <c r="I24" s="34" t="b">
        <v>0</v>
      </c>
      <c r="J24" s="34" t="b">
        <v>0</v>
      </c>
      <c r="K24" s="34" t="b">
        <v>0</v>
      </c>
      <c r="L24" s="34" t="b">
        <v>0</v>
      </c>
      <c r="M24" s="34" t="b">
        <v>0</v>
      </c>
      <c r="N24" s="34" t="b">
        <v>0</v>
      </c>
      <c r="O24" s="34" t="b">
        <v>0</v>
      </c>
      <c r="P24" s="34" t="b">
        <v>0</v>
      </c>
      <c r="Q24" s="34" t="b">
        <v>0</v>
      </c>
      <c r="R24" s="34" t="b">
        <v>0</v>
      </c>
      <c r="S24" s="34" t="b">
        <v>0</v>
      </c>
      <c r="T24" s="34" t="b">
        <v>0</v>
      </c>
      <c r="U24" s="34" t="b">
        <v>0</v>
      </c>
      <c r="V24" s="34" t="b">
        <v>0</v>
      </c>
      <c r="W24" s="9"/>
      <c r="X24" s="6">
        <f t="shared" si="1"/>
        <v>0</v>
      </c>
    </row>
    <row r="25" spans="1:24" ht="14.5" x14ac:dyDescent="0.35">
      <c r="A25" s="54"/>
      <c r="B25" s="35"/>
      <c r="C25" s="34" t="b">
        <v>0</v>
      </c>
      <c r="D25" s="34" t="b">
        <v>0</v>
      </c>
      <c r="E25" s="34" t="b">
        <v>0</v>
      </c>
      <c r="F25" s="34" t="b">
        <v>0</v>
      </c>
      <c r="G25" s="34" t="b">
        <v>0</v>
      </c>
      <c r="H25" s="34" t="b">
        <v>0</v>
      </c>
      <c r="I25" s="34" t="b">
        <v>0</v>
      </c>
      <c r="J25" s="34" t="b">
        <v>0</v>
      </c>
      <c r="K25" s="34" t="b">
        <v>0</v>
      </c>
      <c r="L25" s="34" t="b">
        <v>0</v>
      </c>
      <c r="M25" s="34" t="b">
        <v>0</v>
      </c>
      <c r="N25" s="34" t="b">
        <v>0</v>
      </c>
      <c r="O25" s="34" t="b">
        <v>0</v>
      </c>
      <c r="P25" s="34" t="b">
        <v>0</v>
      </c>
      <c r="Q25" s="34" t="b">
        <v>0</v>
      </c>
      <c r="R25" s="34" t="b">
        <v>0</v>
      </c>
      <c r="S25" s="34" t="b">
        <v>0</v>
      </c>
      <c r="T25" s="34" t="b">
        <v>0</v>
      </c>
      <c r="U25" s="34" t="b">
        <v>0</v>
      </c>
      <c r="V25" s="34" t="b">
        <v>0</v>
      </c>
      <c r="W25" s="9"/>
      <c r="X25" s="6">
        <f t="shared" si="1"/>
        <v>0</v>
      </c>
    </row>
    <row r="26" spans="1:24" ht="14.5" x14ac:dyDescent="0.35">
      <c r="A26" s="54"/>
      <c r="B26" s="35"/>
      <c r="C26" s="34" t="b">
        <v>0</v>
      </c>
      <c r="D26" s="34" t="b">
        <v>0</v>
      </c>
      <c r="E26" s="34" t="b">
        <v>0</v>
      </c>
      <c r="F26" s="34" t="b">
        <v>0</v>
      </c>
      <c r="G26" s="34" t="b">
        <v>0</v>
      </c>
      <c r="H26" s="34" t="b">
        <v>0</v>
      </c>
      <c r="I26" s="34" t="b">
        <v>0</v>
      </c>
      <c r="J26" s="34" t="b">
        <v>0</v>
      </c>
      <c r="K26" s="34" t="b">
        <v>0</v>
      </c>
      <c r="L26" s="34" t="b">
        <v>0</v>
      </c>
      <c r="M26" s="34" t="b">
        <v>0</v>
      </c>
      <c r="N26" s="34" t="b">
        <v>0</v>
      </c>
      <c r="O26" s="34" t="b">
        <v>0</v>
      </c>
      <c r="P26" s="34" t="b">
        <v>0</v>
      </c>
      <c r="Q26" s="34" t="b">
        <v>0</v>
      </c>
      <c r="R26" s="34" t="b">
        <v>0</v>
      </c>
      <c r="S26" s="34" t="b">
        <v>0</v>
      </c>
      <c r="T26" s="34" t="b">
        <v>0</v>
      </c>
      <c r="U26" s="34" t="b">
        <v>0</v>
      </c>
      <c r="V26" s="34" t="b">
        <v>0</v>
      </c>
      <c r="W26" s="9"/>
      <c r="X26" s="6">
        <f t="shared" si="1"/>
        <v>0</v>
      </c>
    </row>
    <row r="27" spans="1:24" ht="14.5" x14ac:dyDescent="0.35">
      <c r="A27" s="54"/>
      <c r="B27" s="35"/>
      <c r="C27" s="34" t="b">
        <v>0</v>
      </c>
      <c r="D27" s="34" t="b">
        <v>0</v>
      </c>
      <c r="E27" s="34" t="b">
        <v>0</v>
      </c>
      <c r="F27" s="34" t="b">
        <v>0</v>
      </c>
      <c r="G27" s="34" t="b">
        <v>0</v>
      </c>
      <c r="H27" s="34" t="b">
        <v>0</v>
      </c>
      <c r="I27" s="34" t="b">
        <v>0</v>
      </c>
      <c r="J27" s="34" t="b">
        <v>0</v>
      </c>
      <c r="K27" s="34" t="b">
        <v>0</v>
      </c>
      <c r="L27" s="34" t="b">
        <v>0</v>
      </c>
      <c r="M27" s="34" t="b">
        <v>0</v>
      </c>
      <c r="N27" s="34" t="b">
        <v>0</v>
      </c>
      <c r="O27" s="34" t="b">
        <v>0</v>
      </c>
      <c r="P27" s="34" t="b">
        <v>0</v>
      </c>
      <c r="Q27" s="34" t="b">
        <v>0</v>
      </c>
      <c r="R27" s="34" t="b">
        <v>0</v>
      </c>
      <c r="S27" s="34" t="b">
        <v>0</v>
      </c>
      <c r="T27" s="34" t="b">
        <v>0</v>
      </c>
      <c r="U27" s="34" t="b">
        <v>0</v>
      </c>
      <c r="V27" s="34" t="b">
        <v>0</v>
      </c>
      <c r="W27" s="9"/>
      <c r="X27" s="6">
        <f t="shared" si="1"/>
        <v>0</v>
      </c>
    </row>
    <row r="28" spans="1:24" ht="14.5" x14ac:dyDescent="0.35">
      <c r="A28" s="54"/>
      <c r="B28" s="35"/>
      <c r="C28" s="34" t="b">
        <v>0</v>
      </c>
      <c r="D28" s="34" t="b">
        <v>0</v>
      </c>
      <c r="E28" s="34" t="b">
        <v>0</v>
      </c>
      <c r="F28" s="34" t="b">
        <v>0</v>
      </c>
      <c r="G28" s="34" t="b">
        <v>0</v>
      </c>
      <c r="H28" s="34" t="b">
        <v>0</v>
      </c>
      <c r="I28" s="34" t="b">
        <v>0</v>
      </c>
      <c r="J28" s="34" t="b">
        <v>0</v>
      </c>
      <c r="K28" s="34" t="b">
        <v>0</v>
      </c>
      <c r="L28" s="34" t="b">
        <v>0</v>
      </c>
      <c r="M28" s="34" t="b">
        <v>0</v>
      </c>
      <c r="N28" s="34" t="b">
        <v>0</v>
      </c>
      <c r="O28" s="34" t="b">
        <v>0</v>
      </c>
      <c r="P28" s="34" t="b">
        <v>0</v>
      </c>
      <c r="Q28" s="34" t="b">
        <v>0</v>
      </c>
      <c r="R28" s="34" t="b">
        <v>0</v>
      </c>
      <c r="S28" s="34" t="b">
        <v>0</v>
      </c>
      <c r="T28" s="34" t="b">
        <v>0</v>
      </c>
      <c r="U28" s="34" t="b">
        <v>0</v>
      </c>
      <c r="V28" s="34" t="b">
        <v>0</v>
      </c>
      <c r="W28" s="9"/>
      <c r="X28" s="6">
        <f t="shared" si="1"/>
        <v>0</v>
      </c>
    </row>
    <row r="29" spans="1:24" ht="14.5" x14ac:dyDescent="0.35">
      <c r="A29" s="54"/>
      <c r="B29" s="35"/>
      <c r="C29" s="34" t="b">
        <v>0</v>
      </c>
      <c r="D29" s="34" t="b">
        <v>0</v>
      </c>
      <c r="E29" s="34" t="b">
        <v>0</v>
      </c>
      <c r="F29" s="34" t="b">
        <v>0</v>
      </c>
      <c r="G29" s="34" t="b">
        <v>0</v>
      </c>
      <c r="H29" s="34" t="b">
        <v>0</v>
      </c>
      <c r="I29" s="34" t="b">
        <v>0</v>
      </c>
      <c r="J29" s="34" t="b">
        <v>0</v>
      </c>
      <c r="K29" s="34" t="b">
        <v>0</v>
      </c>
      <c r="L29" s="34" t="b">
        <v>0</v>
      </c>
      <c r="M29" s="34" t="b">
        <v>0</v>
      </c>
      <c r="N29" s="34" t="b">
        <v>0</v>
      </c>
      <c r="O29" s="34" t="b">
        <v>0</v>
      </c>
      <c r="P29" s="34" t="b">
        <v>0</v>
      </c>
      <c r="Q29" s="34" t="b">
        <v>0</v>
      </c>
      <c r="R29" s="34" t="b">
        <v>0</v>
      </c>
      <c r="S29" s="34" t="b">
        <v>0</v>
      </c>
      <c r="T29" s="34" t="b">
        <v>0</v>
      </c>
      <c r="U29" s="34" t="b">
        <v>0</v>
      </c>
      <c r="V29" s="34" t="b">
        <v>0</v>
      </c>
      <c r="W29" s="9"/>
      <c r="X29" s="6">
        <f t="shared" si="1"/>
        <v>0</v>
      </c>
    </row>
    <row r="30" spans="1:24" ht="14.5" x14ac:dyDescent="0.35">
      <c r="A30" s="54"/>
      <c r="B30" s="35"/>
      <c r="C30" s="34" t="b">
        <v>0</v>
      </c>
      <c r="D30" s="34" t="b">
        <v>0</v>
      </c>
      <c r="E30" s="34" t="b">
        <v>0</v>
      </c>
      <c r="F30" s="34" t="b">
        <v>0</v>
      </c>
      <c r="G30" s="34" t="b">
        <v>0</v>
      </c>
      <c r="H30" s="34" t="b">
        <v>0</v>
      </c>
      <c r="I30" s="34" t="b">
        <v>0</v>
      </c>
      <c r="J30" s="34" t="b">
        <v>0</v>
      </c>
      <c r="K30" s="34" t="b">
        <v>0</v>
      </c>
      <c r="L30" s="34" t="b">
        <v>0</v>
      </c>
      <c r="M30" s="34" t="b">
        <v>0</v>
      </c>
      <c r="N30" s="34" t="b">
        <v>0</v>
      </c>
      <c r="O30" s="34" t="b">
        <v>0</v>
      </c>
      <c r="P30" s="34" t="b">
        <v>0</v>
      </c>
      <c r="Q30" s="34" t="b">
        <v>0</v>
      </c>
      <c r="R30" s="34" t="b">
        <v>0</v>
      </c>
      <c r="S30" s="34" t="b">
        <v>0</v>
      </c>
      <c r="T30" s="34" t="b">
        <v>0</v>
      </c>
      <c r="U30" s="34" t="b">
        <v>0</v>
      </c>
      <c r="V30" s="34" t="b">
        <v>0</v>
      </c>
      <c r="W30" s="9"/>
      <c r="X30" s="6">
        <f t="shared" si="1"/>
        <v>0</v>
      </c>
    </row>
    <row r="31" spans="1:24" ht="14.5" x14ac:dyDescent="0.35">
      <c r="A31" s="54"/>
      <c r="B31" s="35"/>
      <c r="C31" s="34" t="b">
        <v>0</v>
      </c>
      <c r="D31" s="34" t="b">
        <v>0</v>
      </c>
      <c r="E31" s="34" t="b">
        <v>0</v>
      </c>
      <c r="F31" s="34" t="b">
        <v>0</v>
      </c>
      <c r="G31" s="34" t="b">
        <v>0</v>
      </c>
      <c r="H31" s="34" t="b">
        <v>0</v>
      </c>
      <c r="I31" s="34" t="b">
        <v>0</v>
      </c>
      <c r="J31" s="34" t="b">
        <v>0</v>
      </c>
      <c r="K31" s="34" t="b">
        <v>0</v>
      </c>
      <c r="L31" s="34" t="b">
        <v>0</v>
      </c>
      <c r="M31" s="34" t="b">
        <v>0</v>
      </c>
      <c r="N31" s="34" t="b">
        <v>0</v>
      </c>
      <c r="O31" s="34" t="b">
        <v>0</v>
      </c>
      <c r="P31" s="34" t="b">
        <v>0</v>
      </c>
      <c r="Q31" s="34" t="b">
        <v>0</v>
      </c>
      <c r="R31" s="34" t="b">
        <v>0</v>
      </c>
      <c r="S31" s="34" t="b">
        <v>0</v>
      </c>
      <c r="T31" s="34" t="b">
        <v>0</v>
      </c>
      <c r="U31" s="34" t="b">
        <v>0</v>
      </c>
      <c r="V31" s="34" t="b">
        <v>0</v>
      </c>
      <c r="W31" s="9"/>
      <c r="X31" s="6">
        <f>IF(C31=TRUE,C$15)+IF(D31=TRUE,D$15)+IF(E31=TRUE,E$15)+IF(F31=TRUE,F$15)+IF(G31=TRUE,G$15)+IF(H31=TRUE,H$15)+IF(I31=TRUE,I$15)+IF(J31=TRUE,J$15)+IF(K31=TRUE,K$15)+IF(L31=TRUE,L$15)+IF(M31=TRUE,M$15)+IF(N31=TRUE,N$15)+IF(O31=TRUE,O$15)+IF(P31=TRUE,P$15)+IF(Q31=TRUE,Q$15)+IF(R31=TRUE,R$15)+IF(S31=TRUE,S$15)+IF(T31=TRUE,T$15)+IF(U31=TRUE,U$15)+IF(V31=TRUE,V$15)</f>
        <v>0</v>
      </c>
    </row>
    <row r="32" spans="1:24" ht="15" thickBot="1" x14ac:dyDescent="0.4">
      <c r="A32" s="55"/>
      <c r="B32" s="36"/>
      <c r="C32" s="37" t="b">
        <v>0</v>
      </c>
      <c r="D32" s="37" t="b">
        <v>0</v>
      </c>
      <c r="E32" s="37" t="b">
        <v>0</v>
      </c>
      <c r="F32" s="37" t="b">
        <v>0</v>
      </c>
      <c r="G32" s="37" t="b">
        <v>0</v>
      </c>
      <c r="H32" s="37" t="b">
        <v>0</v>
      </c>
      <c r="I32" s="37" t="b">
        <v>0</v>
      </c>
      <c r="J32" s="37" t="b">
        <v>0</v>
      </c>
      <c r="K32" s="37" t="b">
        <v>0</v>
      </c>
      <c r="L32" s="37" t="b">
        <v>0</v>
      </c>
      <c r="M32" s="37" t="b">
        <v>0</v>
      </c>
      <c r="N32" s="37" t="b">
        <v>0</v>
      </c>
      <c r="O32" s="37" t="b">
        <v>0</v>
      </c>
      <c r="P32" s="37" t="b">
        <v>0</v>
      </c>
      <c r="Q32" s="37" t="b">
        <v>0</v>
      </c>
      <c r="R32" s="37" t="b">
        <v>0</v>
      </c>
      <c r="S32" s="37" t="b">
        <v>0</v>
      </c>
      <c r="T32" s="37" t="b">
        <v>0</v>
      </c>
      <c r="U32" s="37" t="b">
        <v>0</v>
      </c>
      <c r="V32" s="37" t="b">
        <v>0</v>
      </c>
      <c r="W32" s="9"/>
      <c r="X32" s="6">
        <f t="shared" si="1"/>
        <v>0</v>
      </c>
    </row>
    <row r="33" spans="2:24" x14ac:dyDescent="0.55000000000000004">
      <c r="B33" s="4" t="s">
        <v>58</v>
      </c>
      <c r="C33" s="12">
        <f>IF(C7=TRUE,1)+IF(C8=TRUE,1)+IF(C9=TRUE,1)+IF(C10=TRUE,1)+IF(C11=TRUE,1)+IF(C12=TRUE,1)+IF(C13=TRUE,1)+IF(C14=TRUE,1)</f>
        <v>0</v>
      </c>
      <c r="D33" s="12">
        <f t="shared" ref="D33:V33" si="2">IF(D7=TRUE,1)+IF(D8=TRUE,1)+IF(D9=TRUE,1)+IF(D10=TRUE,1)+IF(D11=TRUE,1)+IF(D12=TRUE,1)+IF(D13=TRUE,1)+IF(D14=TRUE,1)</f>
        <v>0</v>
      </c>
      <c r="E33" s="12">
        <f t="shared" si="2"/>
        <v>0</v>
      </c>
      <c r="F33" s="12">
        <f t="shared" si="2"/>
        <v>0</v>
      </c>
      <c r="G33" s="12">
        <f t="shared" si="2"/>
        <v>0</v>
      </c>
      <c r="H33" s="12">
        <f t="shared" si="2"/>
        <v>0</v>
      </c>
      <c r="I33" s="12">
        <f t="shared" si="2"/>
        <v>0</v>
      </c>
      <c r="J33" s="12">
        <f t="shared" si="2"/>
        <v>0</v>
      </c>
      <c r="K33" s="12">
        <f t="shared" si="2"/>
        <v>0</v>
      </c>
      <c r="L33" s="12">
        <f t="shared" si="2"/>
        <v>0</v>
      </c>
      <c r="M33" s="12">
        <f t="shared" si="2"/>
        <v>0</v>
      </c>
      <c r="N33" s="12">
        <f t="shared" si="2"/>
        <v>0</v>
      </c>
      <c r="O33" s="12">
        <f t="shared" si="2"/>
        <v>0</v>
      </c>
      <c r="P33" s="12">
        <f t="shared" si="2"/>
        <v>0</v>
      </c>
      <c r="Q33" s="12">
        <f t="shared" si="2"/>
        <v>0</v>
      </c>
      <c r="R33" s="12">
        <f t="shared" si="2"/>
        <v>0</v>
      </c>
      <c r="S33" s="12">
        <f t="shared" si="2"/>
        <v>0</v>
      </c>
      <c r="T33" s="12">
        <f t="shared" si="2"/>
        <v>0</v>
      </c>
      <c r="U33" s="12">
        <f t="shared" si="2"/>
        <v>0</v>
      </c>
      <c r="V33" s="12">
        <f t="shared" si="2"/>
        <v>0</v>
      </c>
      <c r="W33" s="9"/>
      <c r="X33" s="5"/>
    </row>
    <row r="34" spans="2:24" ht="24" thickBot="1" x14ac:dyDescent="0.6">
      <c r="B34" s="4" t="s">
        <v>59</v>
      </c>
      <c r="C34" s="12">
        <f>IF(C16=TRUE,1)+IF(C17=TRUE,1)+IF(C18=TRUE,1)+IF(C19=TRUE,1)+IF(C20=TRUE,1)+IF(C21=TRUE,1)+IF(C22=TRUE,1)+IF(C23=TRUE,1)+IF(C24=TRUE,1)+IF(C25=TRUE,1)+IF(C26=TRUE,1)+IF(C27=TRUE,1)+IF(C28=TRUE,1)+IF(C29=TRUE,1)+IF(C30=TRUE,1)+IF(C31=TRUE,1)+IF(C32=TRUE,1)</f>
        <v>0</v>
      </c>
      <c r="D34" s="12">
        <f t="shared" ref="D34:V34" si="3">IF(D16=TRUE,1)+IF(D17=TRUE,1)+IF(D18=TRUE,1)+IF(D19=TRUE,1)+IF(D20=TRUE,1)+IF(D21=TRUE,1)+IF(D22=TRUE,1)+IF(D23=TRUE,1)+IF(D24=TRUE,1)+IF(D25=TRUE,1)+IF(D26=TRUE,1)+IF(D27=TRUE,1)+IF(D28=TRUE,1)+IF(D29=TRUE,1)+IF(D30=TRUE,1)+IF(D31=TRUE,1)+IF(D32=TRUE,1)</f>
        <v>0</v>
      </c>
      <c r="E34" s="12">
        <f t="shared" si="3"/>
        <v>0</v>
      </c>
      <c r="F34" s="12">
        <f t="shared" si="3"/>
        <v>0</v>
      </c>
      <c r="G34" s="12">
        <f t="shared" si="3"/>
        <v>0</v>
      </c>
      <c r="H34" s="12">
        <f t="shared" si="3"/>
        <v>0</v>
      </c>
      <c r="I34" s="12">
        <f t="shared" si="3"/>
        <v>0</v>
      </c>
      <c r="J34" s="12">
        <f t="shared" si="3"/>
        <v>0</v>
      </c>
      <c r="K34" s="12">
        <f t="shared" si="3"/>
        <v>0</v>
      </c>
      <c r="L34" s="12">
        <f t="shared" si="3"/>
        <v>0</v>
      </c>
      <c r="M34" s="12">
        <f t="shared" si="3"/>
        <v>0</v>
      </c>
      <c r="N34" s="12">
        <f t="shared" si="3"/>
        <v>0</v>
      </c>
      <c r="O34" s="12">
        <f t="shared" si="3"/>
        <v>0</v>
      </c>
      <c r="P34" s="12">
        <f t="shared" si="3"/>
        <v>0</v>
      </c>
      <c r="Q34" s="12">
        <f t="shared" si="3"/>
        <v>0</v>
      </c>
      <c r="R34" s="12">
        <f t="shared" si="3"/>
        <v>0</v>
      </c>
      <c r="S34" s="12">
        <f t="shared" si="3"/>
        <v>0</v>
      </c>
      <c r="T34" s="12">
        <f t="shared" si="3"/>
        <v>0</v>
      </c>
      <c r="U34" s="12">
        <f t="shared" si="3"/>
        <v>0</v>
      </c>
      <c r="V34" s="12">
        <f t="shared" si="3"/>
        <v>0</v>
      </c>
      <c r="W34" s="11"/>
      <c r="X34" s="5"/>
    </row>
    <row r="35" spans="2:24" ht="24.5" thickTop="1" thickBot="1" x14ac:dyDescent="0.6">
      <c r="B35" s="4" t="s">
        <v>5</v>
      </c>
      <c r="C35" s="13">
        <f>SUM(C33:C34)</f>
        <v>0</v>
      </c>
      <c r="D35" s="13">
        <f t="shared" ref="D35:V35" si="4">SUM(D33:D34)</f>
        <v>0</v>
      </c>
      <c r="E35" s="13">
        <f t="shared" si="4"/>
        <v>0</v>
      </c>
      <c r="F35" s="13">
        <f t="shared" si="4"/>
        <v>0</v>
      </c>
      <c r="G35" s="13">
        <f t="shared" si="4"/>
        <v>0</v>
      </c>
      <c r="H35" s="13">
        <f t="shared" si="4"/>
        <v>0</v>
      </c>
      <c r="I35" s="13">
        <f t="shared" si="4"/>
        <v>0</v>
      </c>
      <c r="J35" s="13">
        <f t="shared" si="4"/>
        <v>0</v>
      </c>
      <c r="K35" s="13">
        <f t="shared" si="4"/>
        <v>0</v>
      </c>
      <c r="L35" s="13">
        <f t="shared" si="4"/>
        <v>0</v>
      </c>
      <c r="M35" s="13">
        <f t="shared" si="4"/>
        <v>0</v>
      </c>
      <c r="N35" s="13">
        <f t="shared" si="4"/>
        <v>0</v>
      </c>
      <c r="O35" s="13">
        <f t="shared" si="4"/>
        <v>0</v>
      </c>
      <c r="P35" s="13">
        <f t="shared" si="4"/>
        <v>0</v>
      </c>
      <c r="Q35" s="13">
        <f t="shared" si="4"/>
        <v>0</v>
      </c>
      <c r="R35" s="13">
        <f t="shared" si="4"/>
        <v>0</v>
      </c>
      <c r="S35" s="13">
        <f t="shared" si="4"/>
        <v>0</v>
      </c>
      <c r="T35" s="13">
        <f t="shared" si="4"/>
        <v>0</v>
      </c>
      <c r="U35" s="13">
        <f t="shared" si="4"/>
        <v>0</v>
      </c>
      <c r="V35" s="13">
        <f t="shared" si="4"/>
        <v>0</v>
      </c>
      <c r="W35" s="4"/>
      <c r="X35" s="14">
        <f>SUM(X7:X34)</f>
        <v>0</v>
      </c>
    </row>
    <row r="36" spans="2:24" ht="24.5" thickTop="1" thickBot="1" x14ac:dyDescent="0.6">
      <c r="I36" s="2"/>
      <c r="L36" s="2"/>
    </row>
    <row r="37" spans="2:24" ht="26" x14ac:dyDescent="0.55000000000000004">
      <c r="H37" s="50" t="s">
        <v>49</v>
      </c>
      <c r="I37" s="51"/>
      <c r="J37" s="51"/>
      <c r="K37" s="51"/>
      <c r="L37" s="52"/>
    </row>
    <row r="38" spans="2:24" x14ac:dyDescent="0.55000000000000004">
      <c r="E38" s="1"/>
      <c r="H38" s="48" t="s">
        <v>46</v>
      </c>
      <c r="I38" s="49"/>
      <c r="J38" s="49"/>
      <c r="K38" s="49"/>
      <c r="L38" s="15">
        <f>C35+I35+M35+S35</f>
        <v>0</v>
      </c>
    </row>
    <row r="39" spans="2:24" x14ac:dyDescent="0.55000000000000004">
      <c r="E39" s="1"/>
      <c r="H39" s="48" t="s">
        <v>47</v>
      </c>
      <c r="I39" s="49"/>
      <c r="J39" s="49"/>
      <c r="K39" s="49"/>
      <c r="L39" s="15">
        <f>MAX(D35,N35)</f>
        <v>0</v>
      </c>
    </row>
    <row r="40" spans="2:24" ht="24" thickBot="1" x14ac:dyDescent="0.6">
      <c r="H40" s="46" t="s">
        <v>48</v>
      </c>
      <c r="I40" s="47"/>
      <c r="J40" s="47"/>
      <c r="K40" s="47"/>
      <c r="L40" s="16">
        <f>E35+O35</f>
        <v>0</v>
      </c>
    </row>
  </sheetData>
  <sheetProtection algorithmName="SHA-512" hashValue="xR1eziZKn14N09/sTDeLDMKpyttkA17KsvBOmJDPyIRfbhxjajsH4ur9XLWe5Q+xIeiKNLNAh2zyPEHCriidmA==" saltValue="7jvgNKftcQKzERcG62wckQ==" spinCount="100000" sheet="1" selectLockedCells="1"/>
  <protectedRanges>
    <protectedRange algorithmName="SHA-512" hashValue="DCxU38ZQIviTH1A5RiG7BQFleZ62wDEDmp04KUwRkQznBm0j/v0ZTWJWqhY5s5IBRaxSztPtzQxxeorWo5i+9A==" saltValue="H1XDmYObWcVdu5beKNXtog==" spinCount="100000" sqref="B16:V32" name="Plage2"/>
    <protectedRange algorithmName="SHA-512" hashValue="gNgKzYW4xbkMffe2bJUoelMnbAJ64rJjR3cJAuZ9GmWICNlW12Fgv8CgNraQJ/fExu8dl60wbO1U4XuSEmspzQ==" saltValue="gUCUluT1z0bCKvzKg8sz9g==" spinCount="100000" sqref="B7:V14" name="Plage1"/>
  </protectedRanges>
  <mergeCells count="12">
    <mergeCell ref="H40:K40"/>
    <mergeCell ref="H39:K39"/>
    <mergeCell ref="H38:K38"/>
    <mergeCell ref="H37:L37"/>
    <mergeCell ref="A7:A14"/>
    <mergeCell ref="A16:A32"/>
    <mergeCell ref="C1:W1"/>
    <mergeCell ref="A2:B4"/>
    <mergeCell ref="C2:T2"/>
    <mergeCell ref="O4:V4"/>
    <mergeCell ref="E4:N4"/>
    <mergeCell ref="C4:D4"/>
  </mergeCells>
  <phoneticPr fontId="17" type="noConversion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19E3C6-A346-4368-ADCE-3057B35B4989}">
  <dimension ref="A1:C40"/>
  <sheetViews>
    <sheetView workbookViewId="0">
      <selection activeCell="B8" sqref="B8"/>
    </sheetView>
  </sheetViews>
  <sheetFormatPr baseColWidth="10" defaultRowHeight="14.5" x14ac:dyDescent="0.35"/>
  <cols>
    <col min="1" max="1" width="56.54296875" customWidth="1"/>
    <col min="3" max="3" width="32.81640625" customWidth="1"/>
  </cols>
  <sheetData>
    <row r="1" spans="1:3" ht="18.5" x14ac:dyDescent="0.45">
      <c r="A1" s="56" t="s">
        <v>52</v>
      </c>
      <c r="B1" s="56"/>
      <c r="C1" s="56"/>
    </row>
    <row r="3" spans="1:3" ht="16" thickBot="1" x14ac:dyDescent="0.4">
      <c r="A3" s="18" t="s">
        <v>53</v>
      </c>
      <c r="B3" s="18" t="s">
        <v>54</v>
      </c>
      <c r="C3" s="18" t="s">
        <v>55</v>
      </c>
    </row>
    <row r="4" spans="1:3" ht="16" thickBot="1" x14ac:dyDescent="0.4">
      <c r="A4" s="3" t="s">
        <v>6</v>
      </c>
      <c r="B4" s="17">
        <v>11</v>
      </c>
    </row>
    <row r="5" spans="1:3" ht="16" thickBot="1" x14ac:dyDescent="0.4">
      <c r="A5" s="3" t="s">
        <v>7</v>
      </c>
      <c r="B5" s="17">
        <v>85</v>
      </c>
    </row>
    <row r="6" spans="1:3" ht="16" thickBot="1" x14ac:dyDescent="0.4">
      <c r="A6" s="3" t="s">
        <v>8</v>
      </c>
      <c r="B6" s="17">
        <v>45</v>
      </c>
    </row>
    <row r="7" spans="1:3" ht="16" thickBot="1" x14ac:dyDescent="0.4">
      <c r="A7" s="3" t="s">
        <v>9</v>
      </c>
      <c r="B7" s="17">
        <v>195</v>
      </c>
    </row>
    <row r="8" spans="1:3" ht="16" thickBot="1" x14ac:dyDescent="0.4">
      <c r="A8" s="3" t="s">
        <v>10</v>
      </c>
      <c r="B8" s="17">
        <v>14</v>
      </c>
    </row>
    <row r="9" spans="1:3" ht="16" thickBot="1" x14ac:dyDescent="0.4">
      <c r="A9" s="3" t="s">
        <v>11</v>
      </c>
      <c r="B9" s="17">
        <v>9</v>
      </c>
    </row>
    <row r="10" spans="1:3" ht="16" thickBot="1" x14ac:dyDescent="0.4">
      <c r="A10" s="3" t="s">
        <v>12</v>
      </c>
      <c r="B10" s="17">
        <v>126</v>
      </c>
    </row>
    <row r="11" spans="1:3" ht="16" thickBot="1" x14ac:dyDescent="0.4">
      <c r="A11" s="3" t="s">
        <v>13</v>
      </c>
      <c r="B11" s="17">
        <v>70</v>
      </c>
    </row>
    <row r="12" spans="1:3" ht="16" thickBot="1" x14ac:dyDescent="0.4">
      <c r="A12" s="3" t="s">
        <v>14</v>
      </c>
      <c r="B12" s="17">
        <v>9</v>
      </c>
    </row>
    <row r="13" spans="1:3" ht="16" thickBot="1" x14ac:dyDescent="0.4">
      <c r="A13" s="3" t="s">
        <v>15</v>
      </c>
      <c r="B13" s="17">
        <v>18</v>
      </c>
    </row>
    <row r="14" spans="1:3" ht="16" thickBot="1" x14ac:dyDescent="0.4">
      <c r="A14" s="3" t="s">
        <v>16</v>
      </c>
      <c r="B14" s="17">
        <v>15</v>
      </c>
    </row>
    <row r="15" spans="1:3" ht="16" thickBot="1" x14ac:dyDescent="0.4">
      <c r="A15" s="3" t="s">
        <v>17</v>
      </c>
      <c r="B15" s="17">
        <v>20</v>
      </c>
    </row>
    <row r="16" spans="1:3" ht="16" thickBot="1" x14ac:dyDescent="0.4">
      <c r="A16" s="3" t="s">
        <v>18</v>
      </c>
      <c r="B16" s="17">
        <v>25</v>
      </c>
    </row>
    <row r="17" spans="1:3" ht="16" thickBot="1" x14ac:dyDescent="0.4">
      <c r="A17" s="3" t="s">
        <v>19</v>
      </c>
      <c r="B17" s="17">
        <v>170</v>
      </c>
    </row>
    <row r="18" spans="1:3" ht="16" thickBot="1" x14ac:dyDescent="0.4">
      <c r="A18" s="3" t="s">
        <v>20</v>
      </c>
      <c r="B18" s="17">
        <v>12</v>
      </c>
    </row>
    <row r="19" spans="1:3" ht="16" thickBot="1" x14ac:dyDescent="0.4">
      <c r="A19" s="3" t="s">
        <v>21</v>
      </c>
      <c r="B19" s="17">
        <v>60</v>
      </c>
    </row>
    <row r="20" spans="1:3" ht="16" thickBot="1" x14ac:dyDescent="0.4">
      <c r="A20" s="3" t="s">
        <v>22</v>
      </c>
      <c r="B20" s="17">
        <v>40</v>
      </c>
    </row>
    <row r="21" spans="1:3" ht="16" thickBot="1" x14ac:dyDescent="0.4">
      <c r="A21" s="3" t="s">
        <v>23</v>
      </c>
      <c r="B21" s="17">
        <v>23</v>
      </c>
    </row>
    <row r="22" spans="1:3" ht="16" thickBot="1" x14ac:dyDescent="0.4">
      <c r="A22" s="3" t="s">
        <v>24</v>
      </c>
      <c r="B22" s="17">
        <v>16</v>
      </c>
    </row>
    <row r="23" spans="1:3" ht="16" thickBot="1" x14ac:dyDescent="0.4">
      <c r="A23" s="3" t="s">
        <v>25</v>
      </c>
      <c r="B23" s="17">
        <v>170</v>
      </c>
    </row>
    <row r="24" spans="1:3" ht="15" thickBot="1" x14ac:dyDescent="0.4"/>
    <row r="25" spans="1:3" ht="16" thickBot="1" x14ac:dyDescent="0.4">
      <c r="A25" s="3" t="s">
        <v>26</v>
      </c>
      <c r="B25" s="17">
        <v>32</v>
      </c>
      <c r="C25" s="3"/>
    </row>
    <row r="26" spans="1:3" ht="16" thickBot="1" x14ac:dyDescent="0.4">
      <c r="A26" s="3" t="s">
        <v>27</v>
      </c>
      <c r="B26" s="17">
        <v>6</v>
      </c>
      <c r="C26" s="3"/>
    </row>
    <row r="27" spans="1:3" ht="16" thickBot="1" x14ac:dyDescent="0.4">
      <c r="A27" s="3" t="s">
        <v>28</v>
      </c>
      <c r="B27" s="17">
        <v>5</v>
      </c>
      <c r="C27" s="3" t="s">
        <v>29</v>
      </c>
    </row>
    <row r="28" spans="1:3" ht="16" thickBot="1" x14ac:dyDescent="0.4">
      <c r="A28" s="3" t="s">
        <v>30</v>
      </c>
      <c r="B28" s="17">
        <v>16</v>
      </c>
      <c r="C28" s="3"/>
    </row>
    <row r="29" spans="1:3" ht="16" thickBot="1" x14ac:dyDescent="0.4">
      <c r="A29" s="3" t="s">
        <v>31</v>
      </c>
      <c r="B29" s="17">
        <v>5</v>
      </c>
      <c r="C29" s="3"/>
    </row>
    <row r="30" spans="1:3" ht="16" thickBot="1" x14ac:dyDescent="0.4">
      <c r="A30" s="3" t="s">
        <v>32</v>
      </c>
      <c r="B30" s="17">
        <v>25</v>
      </c>
      <c r="C30" s="3" t="s">
        <v>33</v>
      </c>
    </row>
    <row r="31" spans="1:3" ht="16" thickBot="1" x14ac:dyDescent="0.4">
      <c r="A31" s="3" t="s">
        <v>34</v>
      </c>
      <c r="B31" s="17">
        <v>50</v>
      </c>
      <c r="C31" s="3" t="s">
        <v>35</v>
      </c>
    </row>
    <row r="32" spans="1:3" ht="16" thickBot="1" x14ac:dyDescent="0.4">
      <c r="A32" s="3" t="s">
        <v>36</v>
      </c>
      <c r="B32" s="17">
        <v>20</v>
      </c>
      <c r="C32" s="3" t="s">
        <v>35</v>
      </c>
    </row>
    <row r="33" spans="1:3" ht="16" thickBot="1" x14ac:dyDescent="0.4">
      <c r="A33" s="3" t="s">
        <v>37</v>
      </c>
      <c r="B33" s="17">
        <v>15</v>
      </c>
      <c r="C33" s="3" t="s">
        <v>35</v>
      </c>
    </row>
    <row r="34" spans="1:3" ht="16" thickBot="1" x14ac:dyDescent="0.4">
      <c r="A34" s="3" t="s">
        <v>38</v>
      </c>
      <c r="B34" s="17">
        <v>10</v>
      </c>
      <c r="C34" s="3" t="s">
        <v>35</v>
      </c>
    </row>
    <row r="35" spans="1:3" ht="16" thickBot="1" x14ac:dyDescent="0.4">
      <c r="A35" s="3" t="s">
        <v>39</v>
      </c>
      <c r="B35" s="17">
        <v>10</v>
      </c>
      <c r="C35" s="3" t="s">
        <v>35</v>
      </c>
    </row>
    <row r="36" spans="1:3" ht="16" thickBot="1" x14ac:dyDescent="0.4">
      <c r="A36" s="3" t="s">
        <v>40</v>
      </c>
      <c r="B36" s="17">
        <v>10</v>
      </c>
      <c r="C36" s="3" t="s">
        <v>35</v>
      </c>
    </row>
    <row r="37" spans="1:3" ht="16" thickBot="1" x14ac:dyDescent="0.4">
      <c r="A37" s="3" t="s">
        <v>41</v>
      </c>
      <c r="B37" s="17">
        <v>10</v>
      </c>
      <c r="C37" s="3" t="s">
        <v>35</v>
      </c>
    </row>
    <row r="38" spans="1:3" ht="16" thickBot="1" x14ac:dyDescent="0.4">
      <c r="A38" s="3" t="s">
        <v>42</v>
      </c>
      <c r="B38" s="17">
        <v>20</v>
      </c>
      <c r="C38" s="3" t="s">
        <v>35</v>
      </c>
    </row>
    <row r="39" spans="1:3" ht="16" thickBot="1" x14ac:dyDescent="0.4">
      <c r="A39" s="3" t="s">
        <v>43</v>
      </c>
      <c r="B39" s="17">
        <v>5</v>
      </c>
      <c r="C39" s="3" t="s">
        <v>35</v>
      </c>
    </row>
    <row r="40" spans="1:3" ht="16" thickBot="1" x14ac:dyDescent="0.4">
      <c r="A40" s="3" t="s">
        <v>44</v>
      </c>
      <c r="B40" s="17">
        <v>5</v>
      </c>
      <c r="C40" s="3" t="s">
        <v>35</v>
      </c>
    </row>
  </sheetData>
  <sheetProtection algorithmName="SHA-512" hashValue="xI4pGzD61V0SETbWz9mq6EF1EoOpuWvuTyeQxzlgs57WrPZyr8P1HNn1aVO9AivbxGTlJ2Z9ssVgZOF8P7LWeQ==" saltValue="jJJjzdyNVLhBtmRDFqaaGg==" spinCount="100000" sheet="1" objects="1" scenarios="1"/>
  <mergeCells count="1">
    <mergeCell ref="A1:C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692AFE2BB45645AC2D51E521AA4877" ma:contentTypeVersion="2" ma:contentTypeDescription="Een nieuw document maken." ma:contentTypeScope="" ma:versionID="5f150464bac7b552b8b2ef7d75c73ec7">
  <xsd:schema xmlns:xsd="http://www.w3.org/2001/XMLSchema" xmlns:xs="http://www.w3.org/2001/XMLSchema" xmlns:p="http://schemas.microsoft.com/office/2006/metadata/properties" xmlns:ns3="7c354cbc-90ad-4dc9-aee8-6a15c09f3a57" targetNamespace="http://schemas.microsoft.com/office/2006/metadata/properties" ma:root="true" ma:fieldsID="9f6f4892c5d2bc32b4fe0cd7fb932226" ns3:_="">
    <xsd:import namespace="7c354cbc-90ad-4dc9-aee8-6a15c09f3a5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354cbc-90ad-4dc9-aee8-6a15c09f3a5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64E10D9-7914-4B5D-AD44-0F3C98683549}">
  <ds:schemaRefs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2006/metadata/properties"/>
    <ds:schemaRef ds:uri="http://www.w3.org/XML/1998/namespace"/>
    <ds:schemaRef ds:uri="7c354cbc-90ad-4dc9-aee8-6a15c09f3a57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2CF7B259-2E98-47A7-A774-988B44AE1DC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EE445B4-794D-484A-AFFB-5A4E3FA2929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c354cbc-90ad-4dc9-aee8-6a15c09f3a5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8</vt:i4>
      </vt:variant>
    </vt:vector>
  </HeadingPairs>
  <TitlesOfParts>
    <vt:vector size="10" baseType="lpstr">
      <vt:lpstr>Budget previsionnel (pwd MBP)</vt:lpstr>
      <vt:lpstr>Tarifs 2025 (pwd MBP)</vt:lpstr>
      <vt:lpstr>GONFLAGE_AIR</vt:lpstr>
      <vt:lpstr>GONFLAGE_NITROX__40</vt:lpstr>
      <vt:lpstr>NUITEE</vt:lpstr>
      <vt:lpstr>PETIT_DEJEUNER</vt:lpstr>
      <vt:lpstr>PLONGEE_AUTONOME</vt:lpstr>
      <vt:lpstr>PLONGEE_ENCADRANT</vt:lpstr>
      <vt:lpstr>REPAS</vt:lpstr>
      <vt:lpstr>'Budget previsionnel (pwd MBP)'!Zone_d_impression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 Ribes</dc:creator>
  <cp:lastModifiedBy>vladimir tusera</cp:lastModifiedBy>
  <cp:lastPrinted>2025-03-17T10:18:16Z</cp:lastPrinted>
  <dcterms:created xsi:type="dcterms:W3CDTF">2018-07-11T14:36:24Z</dcterms:created>
  <dcterms:modified xsi:type="dcterms:W3CDTF">2025-03-17T11:38:29Z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0x0101005C692AFE2BB45645AC2D51E521AA4877</vt:lpwstr>
  </property>
</Properties>
</file>